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tabRatio="810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." sheetId="9" r:id="rId9"/>
    <sheet name="OCT. " sheetId="10" r:id="rId10"/>
    <sheet name="NOV." sheetId="11" r:id="rId11"/>
    <sheet name="DIC" sheetId="12" r:id="rId12"/>
  </sheets>
  <definedNames/>
  <calcPr fullCalcOnLoad="1"/>
</workbook>
</file>

<file path=xl/sharedStrings.xml><?xml version="1.0" encoding="utf-8"?>
<sst xmlns="http://schemas.openxmlformats.org/spreadsheetml/2006/main" count="2916" uniqueCount="247">
  <si>
    <t>GASTOS</t>
  </si>
  <si>
    <t>GASTOS DE FUNCIONAMIENTO</t>
  </si>
  <si>
    <t>SERVICIOS PERSONALES</t>
  </si>
  <si>
    <t>3-1-1-01</t>
  </si>
  <si>
    <t>3-1-1-01-01</t>
  </si>
  <si>
    <t>3-1-1-01-04</t>
  </si>
  <si>
    <t>3-1-1-01-05</t>
  </si>
  <si>
    <t>3-1-1-01-06</t>
  </si>
  <si>
    <t>Auxilio de Transporte</t>
  </si>
  <si>
    <t>3-1-1-01-07</t>
  </si>
  <si>
    <t>3-1-1-01-08</t>
  </si>
  <si>
    <t>3-1-1-01-11</t>
  </si>
  <si>
    <t>Prima Semestral</t>
  </si>
  <si>
    <t>3-1-1-01-13</t>
  </si>
  <si>
    <t>Prima de Navidad</t>
  </si>
  <si>
    <t>3-1-1-01-14</t>
  </si>
  <si>
    <t>Prima de Vacaciones</t>
  </si>
  <si>
    <t>3-1-1-01-15</t>
  </si>
  <si>
    <t>3-1-1-01-16</t>
  </si>
  <si>
    <t>Prima de Antiguedad</t>
  </si>
  <si>
    <t>3-1-1-01-17</t>
  </si>
  <si>
    <t>Prima Secretarial</t>
  </si>
  <si>
    <t>3-1-1-01-26</t>
  </si>
  <si>
    <t>3-1-1-01-28</t>
  </si>
  <si>
    <t>3-1-1-02</t>
  </si>
  <si>
    <t>SERVICIOS PERSONALES INDIRECTOS</t>
  </si>
  <si>
    <t>3-1-1-02-03</t>
  </si>
  <si>
    <t>Honorarios</t>
  </si>
  <si>
    <t>3-1-1-02-03-01</t>
  </si>
  <si>
    <t>Honorarios Entidad</t>
  </si>
  <si>
    <t>3-1-1-02-04</t>
  </si>
  <si>
    <t>3-1-1-03</t>
  </si>
  <si>
    <t>3-1-1-03-01</t>
  </si>
  <si>
    <t>Aportes Patronales Sector Privado</t>
  </si>
  <si>
    <t>3-1-1-03-01-01</t>
  </si>
  <si>
    <t>3-1-1-03-01-02</t>
  </si>
  <si>
    <t>Pensiones Fondos Privados</t>
  </si>
  <si>
    <t>3-1-1-03-01-03</t>
  </si>
  <si>
    <t>Salud EPS Privadas</t>
  </si>
  <si>
    <t>3-1-1-03-01-04</t>
  </si>
  <si>
    <t>3-1-1-03-01-05</t>
  </si>
  <si>
    <t>3-1-1-03-02</t>
  </si>
  <si>
    <t>3-1-1-03-02-01</t>
  </si>
  <si>
    <t>3-1-1-03-02-02</t>
  </si>
  <si>
    <t>3-1-1-03-02-05</t>
  </si>
  <si>
    <t>ESAP</t>
  </si>
  <si>
    <t>3-1-1-03-02-06</t>
  </si>
  <si>
    <t>ICBF</t>
  </si>
  <si>
    <t>3-1-1-03-02-07</t>
  </si>
  <si>
    <t>SENA</t>
  </si>
  <si>
    <t>3-1-1-03-02-08</t>
  </si>
  <si>
    <t>GASTOS GENERALES</t>
  </si>
  <si>
    <t>3-1-2-01</t>
  </si>
  <si>
    <t>3-1-2-01-01</t>
  </si>
  <si>
    <t>3-1-2-01-02</t>
  </si>
  <si>
    <t>Gastos de Computador</t>
  </si>
  <si>
    <t>3-1-2-01-03</t>
  </si>
  <si>
    <t>3-1-2-01-04</t>
  </si>
  <si>
    <t>Materiales y Suministros</t>
  </si>
  <si>
    <t>3-1-2-02</t>
  </si>
  <si>
    <t>3-1-2-02-01</t>
  </si>
  <si>
    <t>Arrendamientos</t>
  </si>
  <si>
    <t>3-1-2-02-03</t>
  </si>
  <si>
    <t>3-1-2-02-04</t>
  </si>
  <si>
    <t>Impresos y  Publicaciones</t>
  </si>
  <si>
    <t>3-1-2-02-05-01</t>
  </si>
  <si>
    <t>Mantenimiento Entidad</t>
  </si>
  <si>
    <t>3-1-2-02-06-01</t>
  </si>
  <si>
    <t>Seguros Entidad</t>
  </si>
  <si>
    <t>3-1-2-02-08-01</t>
  </si>
  <si>
    <t>3-1-2-02-08-02</t>
  </si>
  <si>
    <t>Acueducto y Alcantarillado</t>
  </si>
  <si>
    <t>3-1-2-02-08-03</t>
  </si>
  <si>
    <t>Aseo</t>
  </si>
  <si>
    <t>3-1-2-02-08-04</t>
  </si>
  <si>
    <t>3-1-2-02-10</t>
  </si>
  <si>
    <t>Bienestar e Incentivos</t>
  </si>
  <si>
    <t>3-1-2-02-11</t>
  </si>
  <si>
    <t>3-1-2-02-12</t>
  </si>
  <si>
    <t>Salud Ocupacional</t>
  </si>
  <si>
    <t>3-1-2-03-02</t>
  </si>
  <si>
    <t>Impuestos, Tasas, Contribuciones,</t>
  </si>
  <si>
    <t>DIRECTA</t>
  </si>
  <si>
    <t>3-3-1-14</t>
  </si>
  <si>
    <t>Bogot・Humana</t>
  </si>
  <si>
    <t>3-3-1-14-02</t>
  </si>
  <si>
    <t>3-3-1-14-02-17</t>
  </si>
  <si>
    <t>3-3-1-14-02-17-0131</t>
  </si>
  <si>
    <t>3-3-1-14-02-17-0131-182</t>
  </si>
  <si>
    <t>3-3-1-14-02-17-0820</t>
  </si>
  <si>
    <t>3-3-1-14-02-17-0820-178</t>
  </si>
  <si>
    <t>3-3-1-14-02-17-0820-181</t>
  </si>
  <si>
    <t>3-3-1-14-02-17-0821</t>
  </si>
  <si>
    <t>3-3-1-14-02-17-0821-179</t>
  </si>
  <si>
    <t>3-3-1-14-02-17-0821-180</t>
  </si>
  <si>
    <t>3-3-1-14-02-17-0821-182</t>
  </si>
  <si>
    <t>3-3-1-14-02-17-0821-183</t>
  </si>
  <si>
    <t>3-3-1-14-02-18</t>
  </si>
  <si>
    <t>3-3-1-14-02-18-0811</t>
  </si>
  <si>
    <t>3-3-1-14-02-18-0811-184</t>
  </si>
  <si>
    <t>3-3-1-14-02-18-0811-185</t>
  </si>
  <si>
    <t>3-3-1-14-02-21</t>
  </si>
  <si>
    <t>Basura cero</t>
  </si>
  <si>
    <t>3-3-1-14-02-21-0826</t>
  </si>
  <si>
    <t>3-3-1-14-02-21-0826-205</t>
  </si>
  <si>
    <t>3-3-1-14-02-21-0826-207</t>
  </si>
  <si>
    <t>Escombros cero</t>
  </si>
  <si>
    <t>3-3-1-14-02-21-0826-208</t>
  </si>
  <si>
    <t>3-3-1-14-02-22</t>
  </si>
  <si>
    <t>3-3-1-14-02-22-0574</t>
  </si>
  <si>
    <t>3-3-1-14-02-22-0574-210</t>
  </si>
  <si>
    <t>3-3-1-14-02-22-0819</t>
  </si>
  <si>
    <t>3-3-1-14-02-22-0819-210</t>
  </si>
  <si>
    <t>3-3-1-14-03</t>
  </si>
  <si>
    <t>3-3-1-14-03-24</t>
  </si>
  <si>
    <t>3-3-1-14-03-24-0817</t>
  </si>
  <si>
    <t>3-3-1-14-03-24-0817-215</t>
  </si>
  <si>
    <t>3-3-1-14-03-24-0817-218</t>
  </si>
  <si>
    <t>3-3-1-14-03-26</t>
  </si>
  <si>
    <t>Transparencia, probidad, lucha co</t>
  </si>
  <si>
    <t>3-3-1-14-03-26-0956</t>
  </si>
  <si>
    <t>Cultura de transparencia, probida</t>
  </si>
  <si>
    <t>3-3-1-14-03-26-0956-222</t>
  </si>
  <si>
    <t>Fortalecimiento de la capacidad i</t>
  </si>
  <si>
    <t>3-3-1-14-03-26-0956-223</t>
  </si>
  <si>
    <t>3-3-1-14-03-26-0956-224</t>
  </si>
  <si>
    <t>3-3-1-14-03-31</t>
  </si>
  <si>
    <t>3-3-1-14-03-31-0844</t>
  </si>
  <si>
    <t>3-3-1-14-03-31-0844-235</t>
  </si>
  <si>
    <t>3-3-1-14-03-31-0844-238</t>
  </si>
  <si>
    <t>3-3-1-14-03-32</t>
  </si>
  <si>
    <t>TIC para gobierno digital, ciudad</t>
  </si>
  <si>
    <t>3-3-1-14-03-32-0957</t>
  </si>
  <si>
    <t>3-3-1-14-03-32-0957-241</t>
  </si>
  <si>
    <t>PASIVOS EXIGIBLES</t>
  </si>
  <si>
    <t>3-3-4-00</t>
  </si>
  <si>
    <t>3</t>
  </si>
  <si>
    <t>3-3</t>
  </si>
  <si>
    <t>3-3-1</t>
  </si>
  <si>
    <t>SERVICIOS PERSONALES ASOCIADOS A LA NOMINA</t>
  </si>
  <si>
    <t>Sueldos Personal de Nómina</t>
  </si>
  <si>
    <t>Gastos de Representación</t>
  </si>
  <si>
    <t>Horas Extras, Dominicales, Festivos, Recargo Nocturno y Trabajo Suplementario</t>
  </si>
  <si>
    <t>Subsidio de Alimentación</t>
  </si>
  <si>
    <t>Bonificación por Servicios Prestados</t>
  </si>
  <si>
    <t>Prima Técnica</t>
  </si>
  <si>
    <t>Bonificación Especial de Recreación</t>
  </si>
  <si>
    <t>Reconocimiento por Permanencia en el Servicio Público</t>
  </si>
  <si>
    <t>Remuneración Servicios Técnicos</t>
  </si>
  <si>
    <t>APORTES PATRONALES AL SECTOR PRIVADO Y PÚBLICO</t>
  </si>
  <si>
    <t>Cesantías Fondos Privados</t>
  </si>
  <si>
    <t>Riesgos Profesionales Sector Privado</t>
  </si>
  <si>
    <t>Caja de Compensación</t>
  </si>
  <si>
    <t>Aportes Patronales Sector Público</t>
  </si>
  <si>
    <t>Cesantías Fondos Públicos</t>
  </si>
  <si>
    <t>Pensiones Fondos Públicos</t>
  </si>
  <si>
    <t>Institutos Técnicos</t>
  </si>
  <si>
    <t>3-1-2</t>
  </si>
  <si>
    <t>Adquisición de Bienes</t>
  </si>
  <si>
    <t>Dotación</t>
  </si>
  <si>
    <t>Combustibles, Lubricantes y Llantas</t>
  </si>
  <si>
    <t>Adquisición de Servicios</t>
  </si>
  <si>
    <t>Gastos de Transporte y Comunicación</t>
  </si>
  <si>
    <t>Energia</t>
  </si>
  <si>
    <t>Promocion Institucional</t>
  </si>
  <si>
    <t>CODIGO</t>
  </si>
  <si>
    <t>RUBRO</t>
  </si>
  <si>
    <t>APROPIACION INICIAL</t>
  </si>
  <si>
    <t>MODIFICACION MES</t>
  </si>
  <si>
    <t xml:space="preserve">Comisiones </t>
  </si>
  <si>
    <t>3-1-1-03-02-09</t>
  </si>
  <si>
    <t xml:space="preserve"> </t>
  </si>
  <si>
    <t>3-1-1-01-21</t>
  </si>
  <si>
    <t>Vacaciones en Dinero</t>
  </si>
  <si>
    <t>Compra de Equipo</t>
  </si>
  <si>
    <t>3-1-2-01-05</t>
  </si>
  <si>
    <t>INVERSION</t>
  </si>
  <si>
    <t>3-1-2-03</t>
  </si>
  <si>
    <t>Otros Gastos Generales</t>
  </si>
  <si>
    <t>Un territorio que enfrenta el cambio climático y se ordena alrededor del agua</t>
  </si>
  <si>
    <t>Recuperación rehabilitación y restauración de la estructura ecológica principal y de los espacios del agua</t>
  </si>
  <si>
    <t>Participación ciudadana y educación ambiental como instrumentos de gestión para la apropiación social de los territorios ambientales del Distrito Capital</t>
  </si>
  <si>
    <t>Apropiación ambiental y gobernanza del agua</t>
  </si>
  <si>
    <t>Control ambiental a los recursos hídrico y del suelo en el Distrito Capital</t>
  </si>
  <si>
    <t>Mejoramiento de la calidad hídrica de los afluentes del río Bogotá</t>
  </si>
  <si>
    <t>Control ambiental del suelo de protección, de áreas intervenidas por minería y áreas susceptibles de ocupación ilegal</t>
  </si>
  <si>
    <t>Fortalecimiento de la gestión ambiental para la restauración, conservación, manejo y uso sostenible de los ecosistemas urbanos y las áreas rurales del Distrito Capital</t>
  </si>
  <si>
    <t>Recuperación y renaturalización de los espacios del agua</t>
  </si>
  <si>
    <t>Franjas de transición para los bordes urbano-rurales</t>
  </si>
  <si>
    <t>Conocimiento para el uso sostenible de la biodiversidad</t>
  </si>
  <si>
    <t>Estrategia territorial regional frente al cambio climático</t>
  </si>
  <si>
    <t>Planeación ambiental con visión regional para la adaptación y mitigación al cambio climático en el Distrito Capital</t>
  </si>
  <si>
    <t>Planificación territorial para la adaptación y la mitigación frente al cambio climático</t>
  </si>
  <si>
    <t>Páramos y biodiversidad</t>
  </si>
  <si>
    <t>Control y gestión ambiental a residuos peligrosos, orgánicos y escombros generados en Bogotá</t>
  </si>
  <si>
    <t xml:space="preserve">Modelo de reciclaje para </t>
  </si>
  <si>
    <t>Gestión integral de residuos especiales y peligrosos</t>
  </si>
  <si>
    <t>Bogotá Humana ambientalmente saludable</t>
  </si>
  <si>
    <t>Control de deterioro ambiental en los componentes aire y paisaje</t>
  </si>
  <si>
    <t>Mejor ambiente para Bogotá</t>
  </si>
  <si>
    <t>Evaluación, control, seguimiento y conservación de la flora, fauna silvestre y arbolado urbano</t>
  </si>
  <si>
    <t>Una Bogotá que defiende y fortalece lo público</t>
  </si>
  <si>
    <t>Bogotá Humana: participa y decide</t>
  </si>
  <si>
    <t>Planeación ambiental participativa, comunicación estratégica y fortalecimiento de procesos de formación para la participación, con énfasis en adaptación al cambio climático</t>
  </si>
  <si>
    <t>Planeación y presupuesto participativo para la superación de la segregación y discriminación social, económica, espacial y cultural</t>
  </si>
  <si>
    <t>Comunicación pública, social, alternativa y comunitaria para la participación, la incidencia política y la movilización ciudadana</t>
  </si>
  <si>
    <t>Fortalecimiento de la función administrativa y desarrollo institucional</t>
  </si>
  <si>
    <t>Sistemas de mejoramiento de la gestión y de la capacidad operativa de las entidades</t>
  </si>
  <si>
    <t>Bogotá Humana al servicio de la ciudadanía</t>
  </si>
  <si>
    <t>Bogotá hacia un gobierno digital</t>
  </si>
  <si>
    <t>Bogota promueve el control social</t>
  </si>
  <si>
    <t>Bogota promueve una cultura ciudad</t>
  </si>
  <si>
    <t>Gestión integral a la fauna doméstica en el Distrito Capital.</t>
  </si>
  <si>
    <t>3-3-1-14-02-22-0961</t>
  </si>
  <si>
    <t>3-3-1-14-02-22-0961-211</t>
  </si>
  <si>
    <t>Bogota Humana con la fauna</t>
  </si>
  <si>
    <t>3-1</t>
  </si>
  <si>
    <t>3-1-1</t>
  </si>
  <si>
    <t>3-1-2-02-09-01</t>
  </si>
  <si>
    <t>3-1-2-02-02</t>
  </si>
  <si>
    <t>Viáticos y Gastos de Viaje</t>
  </si>
  <si>
    <t>3-1-2-03-01</t>
  </si>
  <si>
    <t>Sentencias Judiciales</t>
  </si>
  <si>
    <t>3-1-5</t>
  </si>
  <si>
    <t>MODIFICACIONES PRESUPUESTALES ENERO DE 2015</t>
  </si>
  <si>
    <t>Teléfono</t>
  </si>
  <si>
    <t xml:space="preserve">Gobierno electrónico, gestión del conocimiento y fortalecimiento del uso de las tecnologías de la información y comunicac. </t>
  </si>
  <si>
    <t>MODIFICACIONES PRESUPUESTALES FEBRERO DE 2015</t>
  </si>
  <si>
    <t>MODIFICACIONES PRESUPUESTALES MARZO DE 2015</t>
  </si>
  <si>
    <t>MODIFICACIONES PRESUPUESTALES ABRIL DE 2015</t>
  </si>
  <si>
    <t>3-3-1-14-03-24-0817-217</t>
  </si>
  <si>
    <t>Educación para la participación</t>
  </si>
  <si>
    <t>MODIFICACIONES DEL MES</t>
  </si>
  <si>
    <t>MODIFICACIONES PRESUPUESTALES MAYO DE 2015</t>
  </si>
  <si>
    <t>APROPIACIÓN VIGENTE</t>
  </si>
  <si>
    <t>3-1-2-02-09-02</t>
  </si>
  <si>
    <t>Capacitación externa</t>
  </si>
  <si>
    <t>Capacitación interna</t>
  </si>
  <si>
    <t>Cultura de transparencia, probidad</t>
  </si>
  <si>
    <t>Fortalecimiento de la capacidad inst.</t>
  </si>
  <si>
    <t>MODIFICACIONES PRESUPUESTALES JUNIO DE 2015</t>
  </si>
  <si>
    <t>MODIFICACIONES PRESUPUESTALES AGOSTO DE 2015</t>
  </si>
  <si>
    <t>MODIFICACIONES PRESUPUESTALES JULIO DE 2015</t>
  </si>
  <si>
    <t>MODIFICACIONES PRESUPUESTALES SEPTIEMBRE DE 2015</t>
  </si>
  <si>
    <t>MODIFICACIONES PRESUPUESTALES OCTUBRE DE 2015</t>
  </si>
  <si>
    <t>MODIFICACIONES PRESUPUESTALES NOVIEMBRE DE 2015</t>
  </si>
  <si>
    <t>MODIFICACIONES PRESUPUESTALES DICIEMBRE DE 2015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</si>
</sst>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240A]dddd\,\ dd&quot; de &quot;mmmm&quot; de &quot;yyyy"/>
    <numFmt numFmtId="170" formatCode="&quot;$&quot;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64" fontId="5" fillId="33" borderId="0" xfId="0" applyNumberFormat="1" applyFont="1" applyFill="1" applyAlignment="1">
      <alignment horizontal="center"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4" fontId="45" fillId="33" borderId="11" xfId="0" applyNumberFormat="1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0" borderId="0" xfId="0" applyFont="1" applyAlignment="1">
      <alignment/>
    </xf>
    <xf numFmtId="0" fontId="45" fillId="33" borderId="13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4" fontId="45" fillId="33" borderId="16" xfId="0" applyNumberFormat="1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8" xfId="0" applyFont="1" applyFill="1" applyBorder="1" applyAlignment="1">
      <alignment/>
    </xf>
    <xf numFmtId="4" fontId="46" fillId="0" borderId="18" xfId="0" applyNumberFormat="1" applyFont="1" applyFill="1" applyBorder="1" applyAlignment="1">
      <alignment/>
    </xf>
    <xf numFmtId="4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6" fontId="46" fillId="0" borderId="18" xfId="0" applyNumberFormat="1" applyFont="1" applyFill="1" applyBorder="1" applyAlignment="1" quotePrefix="1">
      <alignment/>
    </xf>
    <xf numFmtId="14" fontId="46" fillId="0" borderId="18" xfId="0" applyNumberFormat="1" applyFont="1" applyFill="1" applyBorder="1" applyAlignment="1" quotePrefix="1">
      <alignment/>
    </xf>
    <xf numFmtId="0" fontId="45" fillId="0" borderId="18" xfId="0" applyFont="1" applyFill="1" applyBorder="1" applyAlignment="1">
      <alignment/>
    </xf>
    <xf numFmtId="4" fontId="45" fillId="0" borderId="18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4" fontId="6" fillId="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4" fontId="7" fillId="0" borderId="18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14" fontId="6" fillId="0" borderId="18" xfId="0" applyNumberFormat="1" applyFont="1" applyFill="1" applyBorder="1" applyAlignment="1" quotePrefix="1">
      <alignment/>
    </xf>
    <xf numFmtId="16" fontId="7" fillId="33" borderId="18" xfId="0" applyNumberFormat="1" applyFont="1" applyFill="1" applyBorder="1" applyAlignment="1">
      <alignment/>
    </xf>
    <xf numFmtId="0" fontId="7" fillId="0" borderId="0" xfId="0" applyFont="1" applyAlignment="1">
      <alignment/>
    </xf>
    <xf numFmtId="14" fontId="7" fillId="33" borderId="18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6" fillId="33" borderId="18" xfId="0" applyFont="1" applyFill="1" applyBorder="1" applyAlignment="1">
      <alignment/>
    </xf>
    <xf numFmtId="4" fontId="46" fillId="33" borderId="18" xfId="0" applyNumberFormat="1" applyFont="1" applyFill="1" applyBorder="1" applyAlignment="1">
      <alignment/>
    </xf>
    <xf numFmtId="0" fontId="45" fillId="33" borderId="18" xfId="0" applyFont="1" applyFill="1" applyBorder="1" applyAlignment="1">
      <alignment/>
    </xf>
    <xf numFmtId="4" fontId="45" fillId="33" borderId="18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4" fontId="45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4" fontId="47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4" fontId="45" fillId="0" borderId="0" xfId="0" applyNumberFormat="1" applyFont="1" applyAlignment="1">
      <alignment/>
    </xf>
    <xf numFmtId="170" fontId="6" fillId="0" borderId="18" xfId="0" applyNumberFormat="1" applyFont="1" applyFill="1" applyBorder="1" applyAlignment="1">
      <alignment vertical="center" wrapText="1"/>
    </xf>
    <xf numFmtId="4" fontId="48" fillId="34" borderId="18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" fontId="4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0</xdr:col>
      <xdr:colOff>1209675</xdr:colOff>
      <xdr:row>4</xdr:row>
      <xdr:rowOff>180975</xdr:rowOff>
    </xdr:to>
    <xdr:pic>
      <xdr:nvPicPr>
        <xdr:cNvPr id="1" name="Picture 1" descr="lg_s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="96" zoomScaleNormal="96"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F8" sqref="F8:F123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8.140625" style="8" customWidth="1"/>
    <col min="6" max="6" width="19.7109375" style="8" bestFit="1" customWidth="1"/>
    <col min="7" max="7" width="3.421875" style="8" bestFit="1" customWidth="1"/>
    <col min="8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224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167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f>+C9+C73</f>
        <v>102246527000</v>
      </c>
      <c r="D8" s="19">
        <v>0</v>
      </c>
      <c r="E8" s="19">
        <f>+E9+E73</f>
        <v>0</v>
      </c>
      <c r="F8" s="19">
        <f>+F9+F73</f>
        <v>102246527000</v>
      </c>
      <c r="G8" s="55">
        <f>+C8-F8</f>
        <v>0</v>
      </c>
    </row>
    <row r="9" spans="1:7" s="21" customFormat="1" ht="13.5">
      <c r="A9" s="22" t="s">
        <v>216</v>
      </c>
      <c r="B9" s="18" t="s">
        <v>1</v>
      </c>
      <c r="C9" s="19">
        <f>+C10+C46+C72</f>
        <v>23006817000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f>+C11+C27+C31</f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f>SUM(C12:C26)</f>
        <v>10836399000</v>
      </c>
      <c r="D11" s="19">
        <f>SUM(D12:D26)</f>
        <v>0</v>
      </c>
      <c r="E11" s="19">
        <f>SUM(E12:E26)</f>
        <v>0</v>
      </c>
      <c r="F11" s="19">
        <f>SUM(F12:F26)</f>
        <v>10836399000</v>
      </c>
    </row>
    <row r="12" spans="1:6" s="26" customFormat="1" ht="13.5">
      <c r="A12" s="24" t="s">
        <v>4</v>
      </c>
      <c r="B12" s="24" t="s">
        <v>140</v>
      </c>
      <c r="C12" s="25">
        <v>5626654000</v>
      </c>
      <c r="D12" s="25">
        <v>0</v>
      </c>
      <c r="E12" s="25"/>
      <c r="F12" s="25">
        <f>+C12+E12</f>
        <v>5626654000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913816000</v>
      </c>
      <c r="D18" s="25">
        <v>0</v>
      </c>
      <c r="E18" s="25"/>
      <c r="F18" s="25">
        <f t="shared" si="0"/>
        <v>913816000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379422000</v>
      </c>
      <c r="D20" s="25">
        <v>0</v>
      </c>
      <c r="E20" s="25"/>
      <c r="F20" s="25">
        <f t="shared" si="0"/>
        <v>379422000</v>
      </c>
    </row>
    <row r="21" spans="1:6" s="29" customFormat="1" ht="13.5">
      <c r="A21" s="28" t="s">
        <v>17</v>
      </c>
      <c r="B21" s="24" t="s">
        <v>145</v>
      </c>
      <c r="C21" s="25">
        <v>1687274000</v>
      </c>
      <c r="D21" s="25">
        <v>0</v>
      </c>
      <c r="E21" s="25"/>
      <c r="F21" s="25">
        <f t="shared" si="0"/>
        <v>1687274000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/>
      <c r="D24" s="25">
        <v>0</v>
      </c>
      <c r="E24" s="25"/>
      <c r="F24" s="25">
        <f t="shared" si="0"/>
        <v>0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19">
        <f>+C29+C30</f>
        <v>3260510000</v>
      </c>
      <c r="D27" s="19">
        <f>+D29+D30</f>
        <v>0</v>
      </c>
      <c r="E27" s="19">
        <f>+E29+E30</f>
        <v>0</v>
      </c>
      <c r="F27" s="31">
        <f>+F29+F30</f>
        <v>3260510000</v>
      </c>
    </row>
    <row r="28" spans="1:6" s="29" customFormat="1" ht="13.5">
      <c r="A28" s="28" t="s">
        <v>26</v>
      </c>
      <c r="B28" s="24" t="s">
        <v>27</v>
      </c>
      <c r="C28" s="25">
        <f>+C29</f>
        <v>2500000000</v>
      </c>
      <c r="D28" s="25">
        <f>+D29</f>
        <v>0</v>
      </c>
      <c r="E28" s="25">
        <f>+E29</f>
        <v>0</v>
      </c>
      <c r="F28" s="27">
        <f>+F29</f>
        <v>2500000000</v>
      </c>
    </row>
    <row r="29" spans="1:6" s="29" customFormat="1" ht="13.5">
      <c r="A29" s="28" t="s">
        <v>28</v>
      </c>
      <c r="B29" s="24" t="s">
        <v>29</v>
      </c>
      <c r="C29" s="25">
        <v>2500000000</v>
      </c>
      <c r="D29" s="25">
        <v>0</v>
      </c>
      <c r="E29" s="25"/>
      <c r="F29" s="25">
        <f>+C29+E29</f>
        <v>2500000000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19">
        <f>+C32+C38</f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19">
        <f>SUM(C33:C37)</f>
        <v>2438753000</v>
      </c>
      <c r="D32" s="19">
        <f>SUM(D33:D37)</f>
        <v>0</v>
      </c>
      <c r="E32" s="19">
        <f>SUM(E33:E37)</f>
        <v>0</v>
      </c>
      <c r="F32" s="31">
        <f>SUM(F33:F37)</f>
        <v>2438753000</v>
      </c>
    </row>
    <row r="33" spans="1:6" s="29" customFormat="1" ht="13.5">
      <c r="A33" s="28" t="s">
        <v>34</v>
      </c>
      <c r="B33" s="24" t="s">
        <v>150</v>
      </c>
      <c r="C33" s="25">
        <v>592554000</v>
      </c>
      <c r="D33" s="25">
        <v>0</v>
      </c>
      <c r="E33" s="25"/>
      <c r="F33" s="25">
        <f>+C33+E33</f>
        <v>592554000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730808000</v>
      </c>
      <c r="D35" s="25">
        <v>0</v>
      </c>
      <c r="E35" s="25"/>
      <c r="F35" s="25">
        <f>+C35+E35</f>
        <v>730808000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396166000</v>
      </c>
      <c r="D37" s="25">
        <v>0</v>
      </c>
      <c r="E37" s="25"/>
      <c r="F37" s="25">
        <f>+C37+E37</f>
        <v>396166000</v>
      </c>
    </row>
    <row r="38" spans="1:6" s="32" customFormat="1" ht="13.5">
      <c r="A38" s="30" t="s">
        <v>41</v>
      </c>
      <c r="B38" s="18" t="s">
        <v>153</v>
      </c>
      <c r="C38" s="19">
        <f>SUM(C39:C45)</f>
        <v>1288855000</v>
      </c>
      <c r="D38" s="19">
        <f>SUM(D39:D45)</f>
        <v>0</v>
      </c>
      <c r="E38" s="19">
        <f>SUM(E39:E45)</f>
        <v>0</v>
      </c>
      <c r="F38" s="31">
        <f>SUM(F39:F45)</f>
        <v>1288855000</v>
      </c>
    </row>
    <row r="39" spans="1:6" s="29" customFormat="1" ht="13.5">
      <c r="A39" s="28" t="s">
        <v>42</v>
      </c>
      <c r="B39" s="24" t="s">
        <v>154</v>
      </c>
      <c r="C39" s="25">
        <v>405034000</v>
      </c>
      <c r="D39" s="25">
        <v>0</v>
      </c>
      <c r="E39" s="25"/>
      <c r="F39" s="25">
        <f aca="true" t="shared" si="1" ref="F39:F45">+C39+E39</f>
        <v>405034000</v>
      </c>
    </row>
    <row r="40" spans="1:6" s="29" customFormat="1" ht="13.5">
      <c r="A40" s="28" t="s">
        <v>43</v>
      </c>
      <c r="B40" s="24" t="s">
        <v>155</v>
      </c>
      <c r="C40" s="25">
        <v>391420000</v>
      </c>
      <c r="D40" s="25">
        <v>0</v>
      </c>
      <c r="E40" s="25"/>
      <c r="F40" s="25">
        <f t="shared" si="1"/>
        <v>391420000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297122000</v>
      </c>
      <c r="D42" s="25">
        <v>0</v>
      </c>
      <c r="E42" s="25"/>
      <c r="F42" s="25">
        <f t="shared" si="1"/>
        <v>297122000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95241000</v>
      </c>
      <c r="D44" s="25">
        <v>0</v>
      </c>
      <c r="E44" s="25"/>
      <c r="F44" s="25">
        <f t="shared" si="1"/>
        <v>95241000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19">
        <f>+C47+C53+C69</f>
        <v>5182300000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19">
        <f>SUM(C48:C52)</f>
        <v>1790700000</v>
      </c>
      <c r="D47" s="19">
        <f>SUM(D48:D52)</f>
        <v>0</v>
      </c>
      <c r="E47" s="19">
        <f>SUM(E48:E52)</f>
        <v>-7059620</v>
      </c>
      <c r="F47" s="31">
        <f>SUM(F48:F52)</f>
        <v>1783640380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3700000</v>
      </c>
      <c r="D48" s="25">
        <v>0</v>
      </c>
      <c r="E48" s="25"/>
      <c r="F48" s="25">
        <f>+C48+E48</f>
        <v>3700000</v>
      </c>
    </row>
    <row r="49" spans="1:6" s="29" customFormat="1" ht="13.5">
      <c r="A49" s="28" t="s">
        <v>54</v>
      </c>
      <c r="B49" s="28" t="s">
        <v>55</v>
      </c>
      <c r="C49" s="27">
        <v>1300000000</v>
      </c>
      <c r="D49" s="27">
        <v>0</v>
      </c>
      <c r="E49" s="27">
        <v>-7059620</v>
      </c>
      <c r="F49" s="27">
        <f>+C49+E49</f>
        <v>1292940380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6" s="29" customFormat="1" ht="13.5">
      <c r="A51" s="28" t="s">
        <v>57</v>
      </c>
      <c r="B51" s="24" t="s">
        <v>58</v>
      </c>
      <c r="C51" s="25">
        <v>365000000</v>
      </c>
      <c r="D51" s="25">
        <v>0</v>
      </c>
      <c r="E51" s="25"/>
      <c r="F51" s="25">
        <f>+C51+E51</f>
        <v>365000000</v>
      </c>
    </row>
    <row r="52" spans="1:6" s="29" customFormat="1" ht="13.5">
      <c r="A52" s="28" t="s">
        <v>175</v>
      </c>
      <c r="B52" s="24" t="s">
        <v>174</v>
      </c>
      <c r="C52" s="25">
        <v>22000000</v>
      </c>
      <c r="D52" s="25"/>
      <c r="E52" s="25"/>
      <c r="F52" s="25">
        <f>+C52+E52</f>
        <v>22000000</v>
      </c>
    </row>
    <row r="53" spans="1:7" s="32" customFormat="1" ht="13.5">
      <c r="A53" s="30" t="s">
        <v>59</v>
      </c>
      <c r="B53" s="18" t="s">
        <v>161</v>
      </c>
      <c r="C53" s="19">
        <f>SUM(C54:C68)</f>
        <v>3386600000</v>
      </c>
      <c r="D53" s="19">
        <f>SUM(D54:D68)</f>
        <v>0</v>
      </c>
      <c r="E53" s="19">
        <f>SUM(E54:E68)</f>
        <v>7059620</v>
      </c>
      <c r="F53" s="31">
        <f>SUM(F54:F68)</f>
        <v>3393659620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84000000</v>
      </c>
      <c r="D54" s="25">
        <v>0</v>
      </c>
      <c r="E54" s="25"/>
      <c r="F54" s="25">
        <f aca="true" t="shared" si="2" ref="F54:F68">+C54+E54</f>
        <v>84000000</v>
      </c>
    </row>
    <row r="55" spans="1:6" s="29" customFormat="1" ht="13.5">
      <c r="A55" s="28" t="s">
        <v>219</v>
      </c>
      <c r="B55" s="24" t="s">
        <v>220</v>
      </c>
      <c r="C55" s="25">
        <v>0</v>
      </c>
      <c r="D55" s="25"/>
      <c r="E55" s="25">
        <v>7059620</v>
      </c>
      <c r="F55" s="25">
        <f t="shared" si="2"/>
        <v>7059620</v>
      </c>
    </row>
    <row r="56" spans="1:6" s="29" customFormat="1" ht="13.5">
      <c r="A56" s="28" t="s">
        <v>62</v>
      </c>
      <c r="B56" s="24" t="s">
        <v>162</v>
      </c>
      <c r="C56" s="25">
        <v>820000000</v>
      </c>
      <c r="D56" s="25">
        <v>0</v>
      </c>
      <c r="E56" s="25"/>
      <c r="F56" s="25">
        <f t="shared" si="2"/>
        <v>820000000</v>
      </c>
    </row>
    <row r="57" spans="1:6" s="29" customFormat="1" ht="13.5">
      <c r="A57" s="28" t="s">
        <v>63</v>
      </c>
      <c r="B57" s="24" t="s">
        <v>64</v>
      </c>
      <c r="C57" s="25">
        <v>135000000</v>
      </c>
      <c r="D57" s="25">
        <v>0</v>
      </c>
      <c r="E57" s="25"/>
      <c r="F57" s="25">
        <f t="shared" si="2"/>
        <v>135000000</v>
      </c>
    </row>
    <row r="58" spans="1:6" s="29" customFormat="1" ht="13.5">
      <c r="A58" s="28" t="s">
        <v>65</v>
      </c>
      <c r="B58" s="24" t="s">
        <v>66</v>
      </c>
      <c r="C58" s="25">
        <v>1400000000</v>
      </c>
      <c r="D58" s="25">
        <v>0</v>
      </c>
      <c r="E58" s="25"/>
      <c r="F58" s="25">
        <f t="shared" si="2"/>
        <v>1400000000</v>
      </c>
    </row>
    <row r="59" spans="1:6" s="29" customFormat="1" ht="13.5">
      <c r="A59" s="28" t="s">
        <v>67</v>
      </c>
      <c r="B59" s="24" t="s">
        <v>68</v>
      </c>
      <c r="C59" s="25">
        <v>265600000</v>
      </c>
      <c r="D59" s="25">
        <v>0</v>
      </c>
      <c r="E59" s="25"/>
      <c r="F59" s="25">
        <f t="shared" si="2"/>
        <v>265600000</v>
      </c>
    </row>
    <row r="60" spans="1:6" s="29" customFormat="1" ht="13.5">
      <c r="A60" s="28" t="s">
        <v>69</v>
      </c>
      <c r="B60" s="24" t="s">
        <v>163</v>
      </c>
      <c r="C60" s="25">
        <v>207000000</v>
      </c>
      <c r="D60" s="25">
        <v>0</v>
      </c>
      <c r="E60" s="25"/>
      <c r="F60" s="25">
        <f t="shared" si="2"/>
        <v>207000000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21000000</v>
      </c>
      <c r="D62" s="25">
        <v>0</v>
      </c>
      <c r="E62" s="25"/>
      <c r="F62" s="25">
        <f t="shared" si="2"/>
        <v>21000000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40000000</v>
      </c>
      <c r="D64" s="25"/>
      <c r="E64" s="25"/>
      <c r="F64" s="25">
        <f t="shared" si="2"/>
        <v>40000000</v>
      </c>
    </row>
    <row r="65" spans="1:6" s="29" customFormat="1" ht="13.5">
      <c r="A65" s="28" t="s">
        <v>235</v>
      </c>
      <c r="B65" s="24" t="s">
        <v>236</v>
      </c>
      <c r="C65" s="25">
        <v>0</v>
      </c>
      <c r="D65" s="25"/>
      <c r="E65" s="25"/>
      <c r="F65" s="25">
        <f t="shared" si="2"/>
        <v>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2000000</v>
      </c>
      <c r="D67" s="25">
        <v>0</v>
      </c>
      <c r="E67" s="25"/>
      <c r="F67" s="25">
        <f t="shared" si="2"/>
        <v>2000000</v>
      </c>
    </row>
    <row r="68" spans="1:6" s="29" customFormat="1" ht="13.5">
      <c r="A68" s="28" t="s">
        <v>78</v>
      </c>
      <c r="B68" s="24" t="s">
        <v>79</v>
      </c>
      <c r="C68" s="25">
        <v>50000000</v>
      </c>
      <c r="D68" s="25">
        <v>0</v>
      </c>
      <c r="E68" s="25"/>
      <c r="F68" s="25">
        <f t="shared" si="2"/>
        <v>50000000</v>
      </c>
    </row>
    <row r="69" spans="1:6" s="32" customFormat="1" ht="13.5">
      <c r="A69" s="30" t="s">
        <v>177</v>
      </c>
      <c r="B69" s="18" t="s">
        <v>178</v>
      </c>
      <c r="C69" s="19">
        <f>SUM(C70:C71)</f>
        <v>5000000</v>
      </c>
      <c r="D69" s="19">
        <f>SUM(D70:D71)</f>
        <v>0</v>
      </c>
      <c r="E69" s="19">
        <f>SUM(E70:E71)</f>
        <v>0</v>
      </c>
      <c r="F69" s="19">
        <f>SUM(F70:F71)</f>
        <v>5000000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5000000</v>
      </c>
      <c r="D71" s="25">
        <v>0</v>
      </c>
      <c r="E71" s="25"/>
      <c r="F71" s="25">
        <f>+C71+E71</f>
        <v>5000000</v>
      </c>
    </row>
    <row r="72" spans="1:6" s="29" customFormat="1" ht="13.5">
      <c r="A72" s="35" t="s">
        <v>223</v>
      </c>
      <c r="B72" s="24" t="s">
        <v>134</v>
      </c>
      <c r="C72" s="25"/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f>+C74+C122</f>
        <v>79239710000</v>
      </c>
      <c r="D73" s="19">
        <v>0</v>
      </c>
      <c r="E73" s="19">
        <f>+E74+E122</f>
        <v>0</v>
      </c>
      <c r="F73" s="19">
        <f>+F74+F122</f>
        <v>79239710000</v>
      </c>
    </row>
    <row r="74" spans="1:6" s="37" customFormat="1" ht="13.5">
      <c r="A74" s="38" t="s">
        <v>138</v>
      </c>
      <c r="B74" s="18" t="s">
        <v>82</v>
      </c>
      <c r="C74" s="19">
        <f>+C75</f>
        <v>78057000000</v>
      </c>
      <c r="D74" s="19">
        <v>0</v>
      </c>
      <c r="E74" s="19">
        <f>+E75</f>
        <v>0</v>
      </c>
      <c r="F74" s="19">
        <f>+F75</f>
        <v>78057000000</v>
      </c>
    </row>
    <row r="75" spans="1:6" s="37" customFormat="1" ht="13.5">
      <c r="A75" s="39" t="s">
        <v>83</v>
      </c>
      <c r="B75" s="18" t="s">
        <v>84</v>
      </c>
      <c r="C75" s="19">
        <f>+C76+C104</f>
        <v>78057000000</v>
      </c>
      <c r="D75" s="19">
        <v>0</v>
      </c>
      <c r="E75" s="19">
        <f>+E76+E104</f>
        <v>0</v>
      </c>
      <c r="F75" s="19">
        <f>+F76+F104</f>
        <v>78057000000</v>
      </c>
    </row>
    <row r="76" spans="1:6" s="37" customFormat="1" ht="13.5">
      <c r="A76" s="39" t="s">
        <v>85</v>
      </c>
      <c r="B76" s="18" t="s">
        <v>179</v>
      </c>
      <c r="C76" s="19">
        <f>+C77+C88+C92+C97</f>
        <v>69114000000</v>
      </c>
      <c r="D76" s="19">
        <v>0</v>
      </c>
      <c r="E76" s="19">
        <f>+E77+E88+E92+E97</f>
        <v>0</v>
      </c>
      <c r="F76" s="19">
        <f>+F77+F88+F92+F97</f>
        <v>69114000000</v>
      </c>
    </row>
    <row r="77" spans="1:6" s="37" customFormat="1" ht="13.5">
      <c r="A77" s="39" t="s">
        <v>86</v>
      </c>
      <c r="B77" s="18" t="s">
        <v>180</v>
      </c>
      <c r="C77" s="19">
        <f>+C78+C80+C83</f>
        <v>32199000000</v>
      </c>
      <c r="D77" s="19">
        <v>0</v>
      </c>
      <c r="E77" s="19">
        <f>+E78+E80+E83</f>
        <v>0</v>
      </c>
      <c r="F77" s="19">
        <f>+F78+F80+F83</f>
        <v>32199000000</v>
      </c>
    </row>
    <row r="78" spans="1:6" s="41" customFormat="1" ht="13.5">
      <c r="A78" s="40" t="s">
        <v>87</v>
      </c>
      <c r="B78" s="24" t="s">
        <v>181</v>
      </c>
      <c r="C78" s="25">
        <f>+C79</f>
        <v>2903000000</v>
      </c>
      <c r="D78" s="25">
        <f>+D79</f>
        <v>0</v>
      </c>
      <c r="E78" s="25">
        <f>+E79</f>
        <v>0</v>
      </c>
      <c r="F78" s="25">
        <f>+F79</f>
        <v>2903000000</v>
      </c>
    </row>
    <row r="79" spans="1:6" s="41" customFormat="1" ht="13.5">
      <c r="A79" s="40" t="s">
        <v>88</v>
      </c>
      <c r="B79" s="24" t="s">
        <v>182</v>
      </c>
      <c r="C79" s="25">
        <v>2903000000</v>
      </c>
      <c r="D79" s="25">
        <v>0</v>
      </c>
      <c r="E79" s="25"/>
      <c r="F79" s="25">
        <f>+C79+E79</f>
        <v>2903000000</v>
      </c>
    </row>
    <row r="80" spans="1:6" s="41" customFormat="1" ht="13.5">
      <c r="A80" s="40" t="s">
        <v>89</v>
      </c>
      <c r="B80" s="24" t="s">
        <v>183</v>
      </c>
      <c r="C80" s="25">
        <f>SUM(C81:C82)</f>
        <v>11696000000</v>
      </c>
      <c r="D80" s="25">
        <f>SUM(D81:D82)</f>
        <v>0</v>
      </c>
      <c r="E80" s="25">
        <f>SUM(E81:E82)</f>
        <v>0</v>
      </c>
      <c r="F80" s="25">
        <f>SUM(F81:F82)</f>
        <v>11696000000</v>
      </c>
    </row>
    <row r="81" spans="1:6" s="41" customFormat="1" ht="13.5">
      <c r="A81" s="40" t="s">
        <v>90</v>
      </c>
      <c r="B81" s="24" t="s">
        <v>184</v>
      </c>
      <c r="C81" s="25">
        <v>10759510000</v>
      </c>
      <c r="D81" s="25">
        <v>0</v>
      </c>
      <c r="E81" s="25"/>
      <c r="F81" s="25">
        <f>+C81+E81</f>
        <v>10759510000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/>
      <c r="F82" s="25">
        <f>+C82+E82</f>
        <v>936490000</v>
      </c>
    </row>
    <row r="83" spans="1:6" s="41" customFormat="1" ht="13.5">
      <c r="A83" s="40" t="s">
        <v>92</v>
      </c>
      <c r="B83" s="24" t="s">
        <v>186</v>
      </c>
      <c r="C83" s="25">
        <f>SUM(C84:C87)</f>
        <v>17600000000</v>
      </c>
      <c r="D83" s="25">
        <f>SUM(D84:D87)</f>
        <v>0</v>
      </c>
      <c r="E83" s="25">
        <f>SUM(E84:E87)</f>
        <v>0</v>
      </c>
      <c r="F83" s="25">
        <f>SUM(F84:F87)</f>
        <v>17600000000</v>
      </c>
    </row>
    <row r="84" spans="1:6" s="41" customFormat="1" ht="13.5">
      <c r="A84" s="40" t="s">
        <v>93</v>
      </c>
      <c r="B84" s="24" t="s">
        <v>187</v>
      </c>
      <c r="C84" s="25">
        <v>8646638000</v>
      </c>
      <c r="D84" s="25">
        <v>0</v>
      </c>
      <c r="E84" s="25"/>
      <c r="F84" s="25">
        <f>+C84+E84</f>
        <v>8646638000</v>
      </c>
    </row>
    <row r="85" spans="1:6" s="41" customFormat="1" ht="13.5">
      <c r="A85" s="40" t="s">
        <v>94</v>
      </c>
      <c r="B85" s="24" t="s">
        <v>188</v>
      </c>
      <c r="C85" s="25">
        <v>342538000</v>
      </c>
      <c r="D85" s="25">
        <v>0</v>
      </c>
      <c r="E85" s="25"/>
      <c r="F85" s="25">
        <f>+C85+E85</f>
        <v>342538000</v>
      </c>
    </row>
    <row r="86" spans="1:6" s="41" customFormat="1" ht="13.5">
      <c r="A86" s="40" t="s">
        <v>95</v>
      </c>
      <c r="B86" s="24" t="s">
        <v>182</v>
      </c>
      <c r="C86" s="25">
        <v>7415819000</v>
      </c>
      <c r="D86" s="25">
        <v>0</v>
      </c>
      <c r="E86" s="25"/>
      <c r="F86" s="25">
        <f>+C86+E86</f>
        <v>7415819000</v>
      </c>
    </row>
    <row r="87" spans="1:6" s="41" customFormat="1" ht="13.5">
      <c r="A87" s="40" t="s">
        <v>96</v>
      </c>
      <c r="B87" s="24" t="s">
        <v>189</v>
      </c>
      <c r="C87" s="25">
        <v>1195005000</v>
      </c>
      <c r="D87" s="25">
        <v>0</v>
      </c>
      <c r="E87" s="25"/>
      <c r="F87" s="25">
        <f>+C87+E87</f>
        <v>1195005000</v>
      </c>
    </row>
    <row r="88" spans="1:6" s="37" customFormat="1" ht="13.5">
      <c r="A88" s="39" t="s">
        <v>97</v>
      </c>
      <c r="B88" s="18" t="s">
        <v>190</v>
      </c>
      <c r="C88" s="19">
        <f>+C89</f>
        <v>3982000000</v>
      </c>
      <c r="D88" s="19">
        <f>+D89</f>
        <v>0</v>
      </c>
      <c r="E88" s="19">
        <f>+E89</f>
        <v>0</v>
      </c>
      <c r="F88" s="19">
        <f>+F89</f>
        <v>3982000000</v>
      </c>
    </row>
    <row r="89" spans="1:6" s="41" customFormat="1" ht="13.5">
      <c r="A89" s="40" t="s">
        <v>98</v>
      </c>
      <c r="B89" s="24" t="s">
        <v>191</v>
      </c>
      <c r="C89" s="25">
        <f>SUM(C90:C91)</f>
        <v>3982000000</v>
      </c>
      <c r="D89" s="25">
        <f>SUM(D90:D91)</f>
        <v>0</v>
      </c>
      <c r="E89" s="25">
        <f>SUM(E90:E91)</f>
        <v>0</v>
      </c>
      <c r="F89" s="25">
        <f>SUM(F90:F91)</f>
        <v>3982000000</v>
      </c>
    </row>
    <row r="90" spans="1:6" s="41" customFormat="1" ht="13.5">
      <c r="A90" s="40" t="s">
        <v>99</v>
      </c>
      <c r="B90" s="24" t="s">
        <v>192</v>
      </c>
      <c r="C90" s="25">
        <v>3855217000</v>
      </c>
      <c r="D90" s="25">
        <v>0</v>
      </c>
      <c r="E90" s="25"/>
      <c r="F90" s="25">
        <f>+C90+E90</f>
        <v>3855217000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f>+C93</f>
        <v>4000000000</v>
      </c>
      <c r="D92" s="19">
        <f>+D93</f>
        <v>0</v>
      </c>
      <c r="E92" s="19">
        <f>+E93</f>
        <v>0</v>
      </c>
      <c r="F92" s="19">
        <f>+F93</f>
        <v>4000000000</v>
      </c>
    </row>
    <row r="93" spans="1:6" s="41" customFormat="1" ht="13.5">
      <c r="A93" s="40" t="s">
        <v>103</v>
      </c>
      <c r="B93" s="24" t="s">
        <v>194</v>
      </c>
      <c r="C93" s="25">
        <f>SUM(C94:C96)</f>
        <v>4000000000</v>
      </c>
      <c r="D93" s="25">
        <f>SUM(D94:D96)</f>
        <v>0</v>
      </c>
      <c r="E93" s="25">
        <f>SUM(E94:E96)</f>
        <v>0</v>
      </c>
      <c r="F93" s="25">
        <f>SUM(F94:F96)</f>
        <v>4000000000</v>
      </c>
    </row>
    <row r="94" spans="1:6" s="41" customFormat="1" ht="13.5">
      <c r="A94" s="40" t="s">
        <v>104</v>
      </c>
      <c r="B94" s="24" t="s">
        <v>195</v>
      </c>
      <c r="C94" s="25"/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3112310000</v>
      </c>
      <c r="D95" s="25">
        <v>0</v>
      </c>
      <c r="E95" s="25"/>
      <c r="F95" s="25">
        <f>+C95+E95</f>
        <v>3112310000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f>+C98+C100+C102</f>
        <v>28933000000</v>
      </c>
      <c r="D97" s="19">
        <f>+D98+D100+D102</f>
        <v>0</v>
      </c>
      <c r="E97" s="19">
        <f>+E98+E100+E102</f>
        <v>0</v>
      </c>
      <c r="F97" s="19">
        <f>+F98+F100+F102</f>
        <v>28933000000</v>
      </c>
    </row>
    <row r="98" spans="1:6" s="41" customFormat="1" ht="13.5">
      <c r="A98" s="40" t="s">
        <v>109</v>
      </c>
      <c r="B98" s="24" t="s">
        <v>198</v>
      </c>
      <c r="C98" s="25">
        <f>+C99</f>
        <v>10445000000</v>
      </c>
      <c r="D98" s="25">
        <f>+D99</f>
        <v>0</v>
      </c>
      <c r="E98" s="25">
        <f>+E99</f>
        <v>0</v>
      </c>
      <c r="F98" s="25">
        <f>+F99</f>
        <v>10445000000</v>
      </c>
    </row>
    <row r="99" spans="1:6" s="41" customFormat="1" ht="13.5">
      <c r="A99" s="40" t="s">
        <v>110</v>
      </c>
      <c r="B99" s="24" t="s">
        <v>199</v>
      </c>
      <c r="C99" s="25">
        <v>10445000000</v>
      </c>
      <c r="D99" s="25">
        <v>0</v>
      </c>
      <c r="E99" s="25"/>
      <c r="F99" s="25">
        <f>+C99+E99</f>
        <v>10445000000</v>
      </c>
    </row>
    <row r="100" spans="1:6" s="41" customFormat="1" ht="13.5">
      <c r="A100" s="40" t="s">
        <v>111</v>
      </c>
      <c r="B100" s="24" t="s">
        <v>200</v>
      </c>
      <c r="C100" s="25">
        <f>+C101</f>
        <v>5288000000</v>
      </c>
      <c r="D100" s="25">
        <f>+D101</f>
        <v>0</v>
      </c>
      <c r="E100" s="25">
        <f>+E101</f>
        <v>0</v>
      </c>
      <c r="F100" s="25">
        <f>+F101</f>
        <v>5288000000</v>
      </c>
    </row>
    <row r="101" spans="1:6" s="41" customFormat="1" ht="13.5">
      <c r="A101" s="40" t="s">
        <v>112</v>
      </c>
      <c r="B101" s="24" t="s">
        <v>199</v>
      </c>
      <c r="C101" s="25">
        <v>5288000000</v>
      </c>
      <c r="D101" s="25">
        <v>0</v>
      </c>
      <c r="E101" s="25"/>
      <c r="F101" s="25">
        <f>+C101+E101</f>
        <v>5288000000</v>
      </c>
    </row>
    <row r="102" spans="1:6" s="41" customFormat="1" ht="13.5">
      <c r="A102" s="40" t="s">
        <v>213</v>
      </c>
      <c r="B102" s="24" t="s">
        <v>212</v>
      </c>
      <c r="C102" s="25">
        <f>SUM(C103:C103)</f>
        <v>13200000000</v>
      </c>
      <c r="D102" s="25">
        <f>SUM(D103:D103)</f>
        <v>0</v>
      </c>
      <c r="E102" s="25">
        <f>SUM(E103:E103)</f>
        <v>0</v>
      </c>
      <c r="F102" s="25">
        <f>SUM(F103:F103)</f>
        <v>13200000000</v>
      </c>
    </row>
    <row r="103" spans="1:6" s="41" customFormat="1" ht="13.5">
      <c r="A103" s="40" t="s">
        <v>214</v>
      </c>
      <c r="B103" s="24" t="s">
        <v>215</v>
      </c>
      <c r="C103" s="25">
        <v>13200000000</v>
      </c>
      <c r="D103" s="25"/>
      <c r="E103" s="25"/>
      <c r="F103" s="25">
        <f>+C103+E103</f>
        <v>13200000000</v>
      </c>
    </row>
    <row r="104" spans="1:6" s="37" customFormat="1" ht="13.5">
      <c r="A104" s="39" t="s">
        <v>113</v>
      </c>
      <c r="B104" s="18" t="s">
        <v>201</v>
      </c>
      <c r="C104" s="19">
        <f>+C105+C110+C115+C119</f>
        <v>8943000000</v>
      </c>
      <c r="D104" s="19">
        <f>+D105+D110+D115+D119</f>
        <v>0</v>
      </c>
      <c r="E104" s="19">
        <f>+E105+E110+E115+E119</f>
        <v>0</v>
      </c>
      <c r="F104" s="19">
        <f>+F105+F110+F115+F119</f>
        <v>8943000000</v>
      </c>
    </row>
    <row r="105" spans="1:6" s="37" customFormat="1" ht="13.5">
      <c r="A105" s="39" t="s">
        <v>114</v>
      </c>
      <c r="B105" s="18" t="s">
        <v>202</v>
      </c>
      <c r="C105" s="19">
        <f>+C106</f>
        <v>1084000000</v>
      </c>
      <c r="D105" s="19">
        <f>+D106</f>
        <v>0</v>
      </c>
      <c r="E105" s="19">
        <f>+E106</f>
        <v>0</v>
      </c>
      <c r="F105" s="19">
        <f>+F106</f>
        <v>1084000000</v>
      </c>
    </row>
    <row r="106" spans="1:6" s="41" customFormat="1" ht="13.5">
      <c r="A106" s="40" t="s">
        <v>115</v>
      </c>
      <c r="B106" s="24" t="s">
        <v>203</v>
      </c>
      <c r="C106" s="25">
        <f>SUM(C107:C109)</f>
        <v>1084000000</v>
      </c>
      <c r="D106" s="25">
        <f>SUM(D107:D109)</f>
        <v>0</v>
      </c>
      <c r="E106" s="25">
        <f>SUM(E107:E109)</f>
        <v>0</v>
      </c>
      <c r="F106" s="25">
        <f>SUM(F107:F109)</f>
        <v>1084000000</v>
      </c>
    </row>
    <row r="107" spans="1:6" s="41" customFormat="1" ht="13.5">
      <c r="A107" s="40" t="s">
        <v>116</v>
      </c>
      <c r="B107" s="24" t="s">
        <v>204</v>
      </c>
      <c r="C107" s="25">
        <v>353201000</v>
      </c>
      <c r="D107" s="25">
        <v>0</v>
      </c>
      <c r="E107" s="25"/>
      <c r="F107" s="25">
        <f>+C107+E107</f>
        <v>353201000</v>
      </c>
    </row>
    <row r="108" spans="1:6" s="41" customFormat="1" ht="13.5">
      <c r="A108" s="28" t="s">
        <v>230</v>
      </c>
      <c r="B108" s="24" t="s">
        <v>231</v>
      </c>
      <c r="C108" s="25"/>
      <c r="D108" s="25"/>
      <c r="E108" s="25"/>
      <c r="F108" s="25"/>
    </row>
    <row r="109" spans="1:6" s="41" customFormat="1" ht="13.5">
      <c r="A109" s="40" t="s">
        <v>117</v>
      </c>
      <c r="B109" s="24" t="s">
        <v>205</v>
      </c>
      <c r="C109" s="25">
        <v>730799000</v>
      </c>
      <c r="D109" s="25">
        <v>0</v>
      </c>
      <c r="E109" s="25"/>
      <c r="F109" s="25">
        <f>+C109+E109</f>
        <v>730799000</v>
      </c>
    </row>
    <row r="110" spans="1:6" s="37" customFormat="1" ht="13.5">
      <c r="A110" s="39" t="s">
        <v>118</v>
      </c>
      <c r="B110" s="18" t="s">
        <v>119</v>
      </c>
      <c r="C110" s="19">
        <f>+C111</f>
        <v>1684000000</v>
      </c>
      <c r="D110" s="19">
        <f>+D111</f>
        <v>0</v>
      </c>
      <c r="E110" s="19">
        <f>+E111</f>
        <v>0</v>
      </c>
      <c r="F110" s="19">
        <f>+F111</f>
        <v>1684000000</v>
      </c>
    </row>
    <row r="111" spans="1:6" s="41" customFormat="1" ht="13.5">
      <c r="A111" s="40" t="s">
        <v>120</v>
      </c>
      <c r="B111" s="24" t="s">
        <v>121</v>
      </c>
      <c r="C111" s="25">
        <f>SUM(C112:C114)</f>
        <v>1684000000</v>
      </c>
      <c r="D111" s="25">
        <f>SUM(D112:D114)</f>
        <v>0</v>
      </c>
      <c r="E111" s="25">
        <f>SUM(E112:E114)</f>
        <v>0</v>
      </c>
      <c r="F111" s="25">
        <f>SUM(F112:F114)</f>
        <v>1684000000</v>
      </c>
    </row>
    <row r="112" spans="1:6" s="41" customFormat="1" ht="13.5">
      <c r="A112" s="40" t="s">
        <v>122</v>
      </c>
      <c r="B112" s="24" t="s">
        <v>123</v>
      </c>
      <c r="C112" s="52">
        <v>1648000000</v>
      </c>
      <c r="D112" s="25">
        <v>0</v>
      </c>
      <c r="E112" s="25"/>
      <c r="F112" s="25">
        <f>+C112+E112</f>
        <v>1648000000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/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f>+C116</f>
        <v>3488000000</v>
      </c>
      <c r="D115" s="19">
        <f>+D116</f>
        <v>0</v>
      </c>
      <c r="E115" s="19">
        <f>+E116</f>
        <v>0</v>
      </c>
      <c r="F115" s="19">
        <f>+F116</f>
        <v>3488000000</v>
      </c>
    </row>
    <row r="116" spans="1:6" s="41" customFormat="1" ht="13.5">
      <c r="A116" s="40" t="s">
        <v>127</v>
      </c>
      <c r="B116" s="24" t="s">
        <v>206</v>
      </c>
      <c r="C116" s="25">
        <f>SUM(C117:C118)</f>
        <v>3488000000</v>
      </c>
      <c r="D116" s="25">
        <f>SUM(D117:D118)</f>
        <v>0</v>
      </c>
      <c r="E116" s="25">
        <f>SUM(E117:E118)</f>
        <v>0</v>
      </c>
      <c r="F116" s="25">
        <f>SUM(F117:F118)</f>
        <v>3488000000</v>
      </c>
    </row>
    <row r="117" spans="1:6" s="41" customFormat="1" ht="13.5">
      <c r="A117" s="40" t="s">
        <v>128</v>
      </c>
      <c r="B117" s="24" t="s">
        <v>207</v>
      </c>
      <c r="C117" s="25">
        <v>1992828000</v>
      </c>
      <c r="D117" s="25">
        <v>0</v>
      </c>
      <c r="E117" s="25"/>
      <c r="F117" s="25">
        <f>+C117+E117</f>
        <v>1992828000</v>
      </c>
    </row>
    <row r="118" spans="1:6" s="41" customFormat="1" ht="13.5">
      <c r="A118" s="40" t="s">
        <v>129</v>
      </c>
      <c r="B118" s="24" t="s">
        <v>208</v>
      </c>
      <c r="C118" s="25">
        <v>1495172000</v>
      </c>
      <c r="D118" s="25">
        <v>0</v>
      </c>
      <c r="E118" s="25"/>
      <c r="F118" s="25">
        <f>+C118+E118</f>
        <v>1495172000</v>
      </c>
    </row>
    <row r="119" spans="1:6" s="37" customFormat="1" ht="13.5">
      <c r="A119" s="39" t="s">
        <v>130</v>
      </c>
      <c r="B119" s="18" t="s">
        <v>131</v>
      </c>
      <c r="C119" s="19">
        <f>+C120</f>
        <v>2687000000</v>
      </c>
      <c r="D119" s="19">
        <f aca="true" t="shared" si="3" ref="D119:F120">+D120</f>
        <v>0</v>
      </c>
      <c r="E119" s="19">
        <f t="shared" si="3"/>
        <v>0</v>
      </c>
      <c r="F119" s="19">
        <f t="shared" si="3"/>
        <v>2687000000</v>
      </c>
    </row>
    <row r="120" spans="1:6" s="41" customFormat="1" ht="13.5">
      <c r="A120" s="40" t="s">
        <v>132</v>
      </c>
      <c r="B120" s="24" t="s">
        <v>226</v>
      </c>
      <c r="C120" s="25">
        <f>+C121</f>
        <v>2687000000</v>
      </c>
      <c r="D120" s="25">
        <f t="shared" si="3"/>
        <v>0</v>
      </c>
      <c r="E120" s="25">
        <f t="shared" si="3"/>
        <v>0</v>
      </c>
      <c r="F120" s="25">
        <f t="shared" si="3"/>
        <v>2687000000</v>
      </c>
    </row>
    <row r="121" spans="1:6" s="41" customFormat="1" ht="13.5">
      <c r="A121" s="40" t="s">
        <v>133</v>
      </c>
      <c r="B121" s="24" t="s">
        <v>209</v>
      </c>
      <c r="C121" s="25">
        <v>2687000000</v>
      </c>
      <c r="D121" s="25">
        <v>0</v>
      </c>
      <c r="E121" s="25"/>
      <c r="F121" s="25">
        <f>+C121+E121</f>
        <v>2687000000</v>
      </c>
    </row>
    <row r="122" spans="1:6" s="17" customFormat="1" ht="13.5">
      <c r="A122" s="42" t="s">
        <v>135</v>
      </c>
      <c r="B122" s="42" t="s">
        <v>134</v>
      </c>
      <c r="C122" s="43">
        <f>+C123</f>
        <v>1182710000</v>
      </c>
      <c r="D122" s="43">
        <f>+D123</f>
        <v>0</v>
      </c>
      <c r="E122" s="43">
        <f>+E123</f>
        <v>0</v>
      </c>
      <c r="F122" s="43">
        <f>+F123</f>
        <v>1182710000</v>
      </c>
    </row>
    <row r="123" spans="1:6" ht="13.5">
      <c r="A123" s="44" t="s">
        <v>135</v>
      </c>
      <c r="B123" s="44" t="s">
        <v>134</v>
      </c>
      <c r="C123" s="45">
        <v>1182710000</v>
      </c>
      <c r="D123" s="45">
        <v>0</v>
      </c>
      <c r="E123" s="45"/>
      <c r="F123" s="25">
        <f>+C123+E123</f>
        <v>1182710000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E129:F129"/>
    <mergeCell ref="E130:F130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7.57421875" style="8" customWidth="1"/>
    <col min="6" max="6" width="19.7109375" style="8" bestFit="1" customWidth="1"/>
    <col min="7" max="7" width="3.28125" style="8" bestFit="1" customWidth="1"/>
    <col min="8" max="8" width="14.8515625" style="8" bestFit="1" customWidth="1"/>
    <col min="9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244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234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f>+C9+C73</f>
        <v>102246527000</v>
      </c>
      <c r="D8" s="19">
        <v>0</v>
      </c>
      <c r="E8" s="19">
        <f>+E9+E73</f>
        <v>0</v>
      </c>
      <c r="F8" s="19">
        <f>+F9+F73</f>
        <v>102246527000</v>
      </c>
      <c r="G8" s="55">
        <f>+ENERO!C8-'OCT. '!F8</f>
        <v>0</v>
      </c>
    </row>
    <row r="9" spans="1:7" s="21" customFormat="1" ht="13.5">
      <c r="A9" s="22" t="s">
        <v>216</v>
      </c>
      <c r="B9" s="18" t="s">
        <v>1</v>
      </c>
      <c r="C9" s="19">
        <f>+C10+C46+C72</f>
        <v>23006817000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f>+C11+C27+C31</f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f>SUM(C12:C26)</f>
        <v>10521399000</v>
      </c>
      <c r="D11" s="19">
        <f>SUM(D12:D26)</f>
        <v>0</v>
      </c>
      <c r="E11" s="19">
        <f>SUM(E12:E26)</f>
        <v>-100000000</v>
      </c>
      <c r="F11" s="19">
        <f>SUM(F12:F26)</f>
        <v>10421399000</v>
      </c>
    </row>
    <row r="12" spans="1:6" s="26" customFormat="1" ht="13.5">
      <c r="A12" s="24" t="s">
        <v>4</v>
      </c>
      <c r="B12" s="24" t="s">
        <v>140</v>
      </c>
      <c r="C12" s="25">
        <v>5506654000</v>
      </c>
      <c r="D12" s="25">
        <v>0</v>
      </c>
      <c r="E12" s="25"/>
      <c r="F12" s="25">
        <f>+C12+E12</f>
        <v>5506654000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718816000</v>
      </c>
      <c r="D18" s="25">
        <v>0</v>
      </c>
      <c r="E18" s="25"/>
      <c r="F18" s="25">
        <f t="shared" si="0"/>
        <v>718816000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354757146</v>
      </c>
      <c r="D20" s="25">
        <v>0</v>
      </c>
      <c r="E20" s="25"/>
      <c r="F20" s="25">
        <f t="shared" si="0"/>
        <v>354757146</v>
      </c>
    </row>
    <row r="21" spans="1:6" s="29" customFormat="1" ht="13.5">
      <c r="A21" s="28" t="s">
        <v>17</v>
      </c>
      <c r="B21" s="24" t="s">
        <v>145</v>
      </c>
      <c r="C21" s="25">
        <v>1687274000</v>
      </c>
      <c r="D21" s="25">
        <v>0</v>
      </c>
      <c r="E21" s="25">
        <v>-100000000</v>
      </c>
      <c r="F21" s="25">
        <f t="shared" si="0"/>
        <v>1587274000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>
        <v>24664854</v>
      </c>
      <c r="D24" s="25">
        <v>0</v>
      </c>
      <c r="E24" s="25"/>
      <c r="F24" s="25">
        <f t="shared" si="0"/>
        <v>24664854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31">
        <f>+C29+C30</f>
        <v>3575510000</v>
      </c>
      <c r="D27" s="19">
        <f>+D29+D30</f>
        <v>0</v>
      </c>
      <c r="E27" s="19">
        <f>+E29+E30</f>
        <v>100000000</v>
      </c>
      <c r="F27" s="31">
        <f>+F29+F30</f>
        <v>3675510000</v>
      </c>
    </row>
    <row r="28" spans="1:6" s="29" customFormat="1" ht="13.5">
      <c r="A28" s="28" t="s">
        <v>26</v>
      </c>
      <c r="B28" s="24" t="s">
        <v>27</v>
      </c>
      <c r="C28" s="25">
        <v>2695000000</v>
      </c>
      <c r="D28" s="25">
        <f>+D29</f>
        <v>0</v>
      </c>
      <c r="E28" s="25">
        <f>+E29</f>
        <v>100000000</v>
      </c>
      <c r="F28" s="27">
        <f>+F29</f>
        <v>2915000000</v>
      </c>
    </row>
    <row r="29" spans="1:6" s="29" customFormat="1" ht="13.5">
      <c r="A29" s="28" t="s">
        <v>28</v>
      </c>
      <c r="B29" s="24" t="s">
        <v>29</v>
      </c>
      <c r="C29" s="25">
        <v>2815000000</v>
      </c>
      <c r="D29" s="25">
        <v>0</v>
      </c>
      <c r="E29" s="25">
        <v>100000000</v>
      </c>
      <c r="F29" s="25">
        <f>+C29+E29</f>
        <v>2915000000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31">
        <f>+C32+C38</f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31">
        <f>SUM(C33:C37)</f>
        <v>2438753000</v>
      </c>
      <c r="D32" s="19">
        <f>SUM(D33:D37)</f>
        <v>0</v>
      </c>
      <c r="E32" s="19">
        <f>SUM(E33:E37)</f>
        <v>-120000000</v>
      </c>
      <c r="F32" s="31">
        <f>SUM(F33:F37)</f>
        <v>2318753000</v>
      </c>
    </row>
    <row r="33" spans="1:6" s="29" customFormat="1" ht="13.5">
      <c r="A33" s="28" t="s">
        <v>34</v>
      </c>
      <c r="B33" s="24" t="s">
        <v>150</v>
      </c>
      <c r="C33" s="25">
        <v>592554000</v>
      </c>
      <c r="D33" s="25">
        <v>0</v>
      </c>
      <c r="E33" s="25">
        <v>-40000000</v>
      </c>
      <c r="F33" s="25">
        <f>+C33+E33</f>
        <v>552554000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730808000</v>
      </c>
      <c r="D35" s="25">
        <v>0</v>
      </c>
      <c r="E35" s="25">
        <v>-80000000</v>
      </c>
      <c r="F35" s="25">
        <f>+C35+E35</f>
        <v>650808000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396166000</v>
      </c>
      <c r="D37" s="25">
        <v>0</v>
      </c>
      <c r="E37" s="25"/>
      <c r="F37" s="25">
        <f>+C37+E37</f>
        <v>396166000</v>
      </c>
    </row>
    <row r="38" spans="1:6" s="32" customFormat="1" ht="13.5">
      <c r="A38" s="30" t="s">
        <v>41</v>
      </c>
      <c r="B38" s="18" t="s">
        <v>153</v>
      </c>
      <c r="C38" s="31">
        <f>SUM(C39:C45)</f>
        <v>1288855000</v>
      </c>
      <c r="D38" s="19">
        <f>SUM(D39:D45)</f>
        <v>0</v>
      </c>
      <c r="E38" s="19">
        <f>SUM(E39:E45)</f>
        <v>120000000</v>
      </c>
      <c r="F38" s="31">
        <f>SUM(F39:F45)</f>
        <v>1408855000</v>
      </c>
    </row>
    <row r="39" spans="1:6" s="29" customFormat="1" ht="13.5">
      <c r="A39" s="28" t="s">
        <v>42</v>
      </c>
      <c r="B39" s="24" t="s">
        <v>154</v>
      </c>
      <c r="C39" s="25">
        <v>405034000</v>
      </c>
      <c r="D39" s="25">
        <v>0</v>
      </c>
      <c r="E39" s="25">
        <v>120000000</v>
      </c>
      <c r="F39" s="25">
        <f aca="true" t="shared" si="1" ref="F39:F45">+C39+E39</f>
        <v>525034000</v>
      </c>
    </row>
    <row r="40" spans="1:6" s="29" customFormat="1" ht="13.5">
      <c r="A40" s="28" t="s">
        <v>43</v>
      </c>
      <c r="B40" s="24" t="s">
        <v>155</v>
      </c>
      <c r="C40" s="25">
        <v>391420000</v>
      </c>
      <c r="D40" s="25">
        <v>0</v>
      </c>
      <c r="E40" s="25"/>
      <c r="F40" s="25">
        <f t="shared" si="1"/>
        <v>391420000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297122000</v>
      </c>
      <c r="D42" s="25">
        <v>0</v>
      </c>
      <c r="E42" s="25"/>
      <c r="F42" s="25">
        <f t="shared" si="1"/>
        <v>297122000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95241000</v>
      </c>
      <c r="D44" s="25">
        <v>0</v>
      </c>
      <c r="E44" s="25"/>
      <c r="F44" s="25">
        <f t="shared" si="1"/>
        <v>95241000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31">
        <f>+C47+C53+C69</f>
        <v>5182300000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31">
        <f>SUM(C48:C52)</f>
        <v>1626680380</v>
      </c>
      <c r="D47" s="19">
        <f>SUM(D48:D52)</f>
        <v>0</v>
      </c>
      <c r="E47" s="19">
        <f>SUM(E48:E52)</f>
        <v>-4634000</v>
      </c>
      <c r="F47" s="31">
        <f>SUM(F48:F52)</f>
        <v>1622046380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1800000</v>
      </c>
      <c r="D48" s="25">
        <v>0</v>
      </c>
      <c r="E48" s="25"/>
      <c r="F48" s="25">
        <f>+C48+E48</f>
        <v>1800000</v>
      </c>
    </row>
    <row r="49" spans="1:6" s="29" customFormat="1" ht="13.5">
      <c r="A49" s="28" t="s">
        <v>54</v>
      </c>
      <c r="B49" s="24" t="s">
        <v>55</v>
      </c>
      <c r="C49" s="25">
        <v>1291880380</v>
      </c>
      <c r="D49" s="25">
        <v>0</v>
      </c>
      <c r="E49" s="25"/>
      <c r="F49" s="25">
        <f>+C49+E49</f>
        <v>1291880380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8" s="29" customFormat="1" ht="13.5">
      <c r="A51" s="28" t="s">
        <v>57</v>
      </c>
      <c r="B51" s="24" t="s">
        <v>58</v>
      </c>
      <c r="C51" s="25">
        <v>207400000</v>
      </c>
      <c r="D51" s="25">
        <v>0</v>
      </c>
      <c r="E51" s="25">
        <v>-4634000</v>
      </c>
      <c r="F51" s="25">
        <f>+C51+E51</f>
        <v>202766000</v>
      </c>
      <c r="H51" s="56"/>
    </row>
    <row r="52" spans="1:6" s="29" customFormat="1" ht="13.5">
      <c r="A52" s="28" t="s">
        <v>175</v>
      </c>
      <c r="B52" s="24" t="s">
        <v>174</v>
      </c>
      <c r="C52" s="25">
        <v>25600000</v>
      </c>
      <c r="D52" s="25"/>
      <c r="E52" s="25"/>
      <c r="F52" s="25">
        <f>+C52+E52</f>
        <v>25600000</v>
      </c>
    </row>
    <row r="53" spans="1:7" s="32" customFormat="1" ht="13.5">
      <c r="A53" s="30" t="s">
        <v>59</v>
      </c>
      <c r="B53" s="18" t="s">
        <v>161</v>
      </c>
      <c r="C53" s="31">
        <f>SUM(C54:C68)</f>
        <v>3530619620</v>
      </c>
      <c r="D53" s="19">
        <f>SUM(D54:D68)</f>
        <v>0</v>
      </c>
      <c r="E53" s="19">
        <f>SUM(E54:E68)</f>
        <v>-566000</v>
      </c>
      <c r="F53" s="31">
        <f>SUM(F54:F68)</f>
        <v>3530053620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142910000</v>
      </c>
      <c r="D54" s="25">
        <v>0</v>
      </c>
      <c r="E54" s="25"/>
      <c r="F54" s="25">
        <f aca="true" t="shared" si="2" ref="F54:F68">+C54+E54</f>
        <v>142910000</v>
      </c>
    </row>
    <row r="55" spans="1:6" s="29" customFormat="1" ht="13.5">
      <c r="A55" s="28" t="s">
        <v>219</v>
      </c>
      <c r="B55" s="24" t="s">
        <v>220</v>
      </c>
      <c r="C55" s="25">
        <v>27559620</v>
      </c>
      <c r="D55" s="25"/>
      <c r="E55" s="25"/>
      <c r="F55" s="25">
        <f t="shared" si="2"/>
        <v>27559620</v>
      </c>
    </row>
    <row r="56" spans="1:6" s="29" customFormat="1" ht="13.5">
      <c r="A56" s="28" t="s">
        <v>62</v>
      </c>
      <c r="B56" s="24" t="s">
        <v>162</v>
      </c>
      <c r="C56" s="25">
        <v>732800000</v>
      </c>
      <c r="D56" s="25">
        <v>0</v>
      </c>
      <c r="E56" s="25">
        <v>14000000</v>
      </c>
      <c r="F56" s="25">
        <f t="shared" si="2"/>
        <v>746800000</v>
      </c>
    </row>
    <row r="57" spans="1:6" s="29" customFormat="1" ht="13.5">
      <c r="A57" s="28" t="s">
        <v>63</v>
      </c>
      <c r="B57" s="24" t="s">
        <v>64</v>
      </c>
      <c r="C57" s="25">
        <v>48450000</v>
      </c>
      <c r="D57" s="25">
        <v>0</v>
      </c>
      <c r="E57" s="25"/>
      <c r="F57" s="25">
        <f t="shared" si="2"/>
        <v>48450000</v>
      </c>
    </row>
    <row r="58" spans="1:6" s="29" customFormat="1" ht="13.5">
      <c r="A58" s="28" t="s">
        <v>65</v>
      </c>
      <c r="B58" s="24" t="s">
        <v>66</v>
      </c>
      <c r="C58" s="25">
        <v>1589600000</v>
      </c>
      <c r="D58" s="25">
        <v>0</v>
      </c>
      <c r="E58" s="25">
        <v>-2700000</v>
      </c>
      <c r="F58" s="25">
        <f t="shared" si="2"/>
        <v>1586900000</v>
      </c>
    </row>
    <row r="59" spans="1:6" s="29" customFormat="1" ht="13.5">
      <c r="A59" s="28" t="s">
        <v>67</v>
      </c>
      <c r="B59" s="24" t="s">
        <v>68</v>
      </c>
      <c r="C59" s="25">
        <v>265600000</v>
      </c>
      <c r="D59" s="25">
        <v>0</v>
      </c>
      <c r="E59" s="25">
        <v>-10600000</v>
      </c>
      <c r="F59" s="25">
        <f t="shared" si="2"/>
        <v>255000000</v>
      </c>
    </row>
    <row r="60" spans="1:6" s="29" customFormat="1" ht="13.5">
      <c r="A60" s="28" t="s">
        <v>69</v>
      </c>
      <c r="B60" s="24" t="s">
        <v>163</v>
      </c>
      <c r="C60" s="25">
        <v>248700000</v>
      </c>
      <c r="D60" s="25">
        <v>0</v>
      </c>
      <c r="E60" s="25"/>
      <c r="F60" s="25">
        <f t="shared" si="2"/>
        <v>248700000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23000000</v>
      </c>
      <c r="D62" s="25">
        <v>0</v>
      </c>
      <c r="E62" s="25"/>
      <c r="F62" s="25">
        <f t="shared" si="2"/>
        <v>23000000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40000000</v>
      </c>
      <c r="D64" s="25"/>
      <c r="E64" s="25"/>
      <c r="F64" s="25">
        <f t="shared" si="2"/>
        <v>40000000</v>
      </c>
    </row>
    <row r="65" spans="1:6" s="29" customFormat="1" ht="13.5">
      <c r="A65" s="28" t="s">
        <v>235</v>
      </c>
      <c r="B65" s="24" t="s">
        <v>236</v>
      </c>
      <c r="C65" s="25">
        <v>0</v>
      </c>
      <c r="D65" s="25"/>
      <c r="E65" s="25"/>
      <c r="F65" s="25">
        <f t="shared" si="2"/>
        <v>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0</v>
      </c>
      <c r="D67" s="25">
        <v>0</v>
      </c>
      <c r="E67" s="25"/>
      <c r="F67" s="25">
        <f t="shared" si="2"/>
        <v>0</v>
      </c>
    </row>
    <row r="68" spans="1:6" s="29" customFormat="1" ht="13.5">
      <c r="A68" s="28" t="s">
        <v>78</v>
      </c>
      <c r="B68" s="24" t="s">
        <v>79</v>
      </c>
      <c r="C68" s="25">
        <v>50000000</v>
      </c>
      <c r="D68" s="25">
        <v>0</v>
      </c>
      <c r="E68" s="25">
        <v>-1266000</v>
      </c>
      <c r="F68" s="25">
        <f t="shared" si="2"/>
        <v>48734000</v>
      </c>
    </row>
    <row r="69" spans="1:6" s="32" customFormat="1" ht="13.5">
      <c r="A69" s="30" t="s">
        <v>177</v>
      </c>
      <c r="B69" s="18" t="s">
        <v>178</v>
      </c>
      <c r="C69" s="19">
        <v>25000000</v>
      </c>
      <c r="D69" s="19">
        <f>SUM(D70:D71)</f>
        <v>0</v>
      </c>
      <c r="E69" s="19">
        <f>SUM(E70:E71)</f>
        <v>5200000</v>
      </c>
      <c r="F69" s="19">
        <f>SUM(F70:F71)</f>
        <v>30200000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25000000</v>
      </c>
      <c r="D71" s="25">
        <v>0</v>
      </c>
      <c r="E71" s="25">
        <v>5200000</v>
      </c>
      <c r="F71" s="25">
        <f>+C71+E71</f>
        <v>30200000</v>
      </c>
    </row>
    <row r="72" spans="1:6" s="29" customFormat="1" ht="13.5">
      <c r="A72" s="35" t="s">
        <v>223</v>
      </c>
      <c r="B72" s="24" t="s">
        <v>134</v>
      </c>
      <c r="C72" s="25">
        <v>0</v>
      </c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f>+C74+C122</f>
        <v>79239710000</v>
      </c>
      <c r="D73" s="19">
        <v>0</v>
      </c>
      <c r="E73" s="19">
        <f>+E74+E122</f>
        <v>0</v>
      </c>
      <c r="F73" s="19">
        <f>+F74+F122</f>
        <v>79239710000</v>
      </c>
    </row>
    <row r="74" spans="1:6" s="37" customFormat="1" ht="13.5">
      <c r="A74" s="38" t="s">
        <v>138</v>
      </c>
      <c r="B74" s="18" t="s">
        <v>82</v>
      </c>
      <c r="C74" s="19">
        <f>+C75</f>
        <v>77918979024</v>
      </c>
      <c r="D74" s="19">
        <v>0</v>
      </c>
      <c r="E74" s="19">
        <f>+E75</f>
        <v>-437725223</v>
      </c>
      <c r="F74" s="19">
        <f>+F75</f>
        <v>77481253801</v>
      </c>
    </row>
    <row r="75" spans="1:6" s="37" customFormat="1" ht="13.5">
      <c r="A75" s="39" t="s">
        <v>83</v>
      </c>
      <c r="B75" s="18" t="s">
        <v>84</v>
      </c>
      <c r="C75" s="19">
        <f>+C76+C104</f>
        <v>77918979024</v>
      </c>
      <c r="D75" s="19">
        <v>0</v>
      </c>
      <c r="E75" s="19">
        <f>+E76+E104</f>
        <v>-437725223</v>
      </c>
      <c r="F75" s="19">
        <f>+F76+F104</f>
        <v>77481253801</v>
      </c>
    </row>
    <row r="76" spans="1:6" s="37" customFormat="1" ht="13.5">
      <c r="A76" s="39" t="s">
        <v>85</v>
      </c>
      <c r="B76" s="18" t="s">
        <v>179</v>
      </c>
      <c r="C76" s="19">
        <f>+C77+C88+C92+C97</f>
        <v>69498077176</v>
      </c>
      <c r="D76" s="19">
        <v>0</v>
      </c>
      <c r="E76" s="19">
        <f>+E77+E88+E92+E97</f>
        <v>-426585891</v>
      </c>
      <c r="F76" s="19">
        <f>+F77+F88+F92+F97</f>
        <v>69071491285</v>
      </c>
    </row>
    <row r="77" spans="1:6" s="37" customFormat="1" ht="13.5">
      <c r="A77" s="39" t="s">
        <v>86</v>
      </c>
      <c r="B77" s="18" t="s">
        <v>180</v>
      </c>
      <c r="C77" s="19">
        <f>+C78+C80+C83</f>
        <v>32050498152</v>
      </c>
      <c r="D77" s="19">
        <v>0</v>
      </c>
      <c r="E77" s="19">
        <f>+E78+E80+E83</f>
        <v>-379056111</v>
      </c>
      <c r="F77" s="19">
        <f>+F78+F80+F83</f>
        <v>31671442041</v>
      </c>
    </row>
    <row r="78" spans="1:6" s="41" customFormat="1" ht="13.5">
      <c r="A78" s="40" t="s">
        <v>87</v>
      </c>
      <c r="B78" s="24" t="s">
        <v>181</v>
      </c>
      <c r="C78" s="25">
        <f>+C79</f>
        <v>2854339100</v>
      </c>
      <c r="D78" s="25">
        <f>+D79</f>
        <v>0</v>
      </c>
      <c r="E78" s="25">
        <f>+E79</f>
        <v>-1840000</v>
      </c>
      <c r="F78" s="25">
        <f>+F79</f>
        <v>2852499100</v>
      </c>
    </row>
    <row r="79" spans="1:6" s="41" customFormat="1" ht="13.5">
      <c r="A79" s="40" t="s">
        <v>88</v>
      </c>
      <c r="B79" s="24" t="s">
        <v>182</v>
      </c>
      <c r="C79" s="25">
        <v>2854339100</v>
      </c>
      <c r="D79" s="25">
        <v>0</v>
      </c>
      <c r="E79" s="25">
        <v>-1840000</v>
      </c>
      <c r="F79" s="25">
        <f>+C79+E79</f>
        <v>2852499100</v>
      </c>
    </row>
    <row r="80" spans="1:6" s="41" customFormat="1" ht="13.5">
      <c r="A80" s="40" t="s">
        <v>89</v>
      </c>
      <c r="B80" s="24" t="s">
        <v>183</v>
      </c>
      <c r="C80" s="25">
        <f>SUM(C81:C82)</f>
        <v>12147400000</v>
      </c>
      <c r="D80" s="25">
        <f>SUM(D81:D82)</f>
        <v>0</v>
      </c>
      <c r="E80" s="25">
        <f>SUM(E81:E82)</f>
        <v>0</v>
      </c>
      <c r="F80" s="25">
        <f>SUM(F81:F82)</f>
        <v>12147400000</v>
      </c>
    </row>
    <row r="81" spans="1:6" s="41" customFormat="1" ht="13.5">
      <c r="A81" s="40" t="s">
        <v>90</v>
      </c>
      <c r="B81" s="24" t="s">
        <v>184</v>
      </c>
      <c r="C81" s="25">
        <v>11210910000</v>
      </c>
      <c r="D81" s="25">
        <v>0</v>
      </c>
      <c r="E81" s="25"/>
      <c r="F81" s="25">
        <f>+C81+E81</f>
        <v>11210910000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/>
      <c r="F82" s="25">
        <f>+C82+E82</f>
        <v>936490000</v>
      </c>
    </row>
    <row r="83" spans="1:6" s="41" customFormat="1" ht="13.5">
      <c r="A83" s="40" t="s">
        <v>92</v>
      </c>
      <c r="B83" s="24" t="s">
        <v>186</v>
      </c>
      <c r="C83" s="25">
        <f>SUM(C84:C87)</f>
        <v>17048759052</v>
      </c>
      <c r="D83" s="25">
        <f>SUM(D84:D87)</f>
        <v>0</v>
      </c>
      <c r="E83" s="25">
        <f>SUM(E84:E87)</f>
        <v>-377216111</v>
      </c>
      <c r="F83" s="25">
        <f>SUM(F84:F87)</f>
        <v>16671542941</v>
      </c>
    </row>
    <row r="84" spans="1:6" s="41" customFormat="1" ht="13.5">
      <c r="A84" s="40" t="s">
        <v>93</v>
      </c>
      <c r="B84" s="24" t="s">
        <v>187</v>
      </c>
      <c r="C84" s="25">
        <v>8100714776</v>
      </c>
      <c r="D84" s="25">
        <v>0</v>
      </c>
      <c r="E84" s="25">
        <v>-10000000</v>
      </c>
      <c r="F84" s="25">
        <f>+C84+E84</f>
        <v>8090714776</v>
      </c>
    </row>
    <row r="85" spans="1:6" s="41" customFormat="1" ht="13.5">
      <c r="A85" s="40" t="s">
        <v>94</v>
      </c>
      <c r="B85" s="24" t="s">
        <v>188</v>
      </c>
      <c r="C85" s="25">
        <v>412841000</v>
      </c>
      <c r="D85" s="25">
        <v>0</v>
      </c>
      <c r="E85" s="25">
        <v>-5506630</v>
      </c>
      <c r="F85" s="25">
        <f>+C85+E85</f>
        <v>407334370</v>
      </c>
    </row>
    <row r="86" spans="1:6" s="41" customFormat="1" ht="13.5">
      <c r="A86" s="40" t="s">
        <v>95</v>
      </c>
      <c r="B86" s="24" t="s">
        <v>182</v>
      </c>
      <c r="C86" s="25">
        <v>7340198276</v>
      </c>
      <c r="D86" s="25">
        <v>0</v>
      </c>
      <c r="E86" s="25">
        <v>-361709481</v>
      </c>
      <c r="F86" s="25">
        <f>+C86+E86</f>
        <v>6978488795</v>
      </c>
    </row>
    <row r="87" spans="1:6" s="41" customFormat="1" ht="13.5">
      <c r="A87" s="40" t="s">
        <v>96</v>
      </c>
      <c r="B87" s="24" t="s">
        <v>189</v>
      </c>
      <c r="C87" s="25">
        <v>1195005000</v>
      </c>
      <c r="D87" s="25">
        <v>0</v>
      </c>
      <c r="E87" s="25"/>
      <c r="F87" s="25">
        <f>+C87+E87</f>
        <v>1195005000</v>
      </c>
    </row>
    <row r="88" spans="1:6" s="37" customFormat="1" ht="13.5">
      <c r="A88" s="39" t="s">
        <v>97</v>
      </c>
      <c r="B88" s="18" t="s">
        <v>190</v>
      </c>
      <c r="C88" s="19">
        <f>+C89</f>
        <v>4162000000</v>
      </c>
      <c r="D88" s="19">
        <f>+D89</f>
        <v>0</v>
      </c>
      <c r="E88" s="19">
        <f>+E89</f>
        <v>0</v>
      </c>
      <c r="F88" s="19">
        <f>+F89</f>
        <v>4162000000</v>
      </c>
    </row>
    <row r="89" spans="1:6" s="41" customFormat="1" ht="13.5">
      <c r="A89" s="40" t="s">
        <v>98</v>
      </c>
      <c r="B89" s="24" t="s">
        <v>191</v>
      </c>
      <c r="C89" s="25">
        <f>SUM(C90:C91)</f>
        <v>4162000000</v>
      </c>
      <c r="D89" s="25">
        <f>SUM(D90:D91)</f>
        <v>0</v>
      </c>
      <c r="E89" s="25">
        <f>SUM(E90:E91)</f>
        <v>0</v>
      </c>
      <c r="F89" s="25">
        <f>SUM(F90:F91)</f>
        <v>4162000000</v>
      </c>
    </row>
    <row r="90" spans="1:6" s="41" customFormat="1" ht="13.5">
      <c r="A90" s="40" t="s">
        <v>99</v>
      </c>
      <c r="B90" s="24" t="s">
        <v>192</v>
      </c>
      <c r="C90" s="25">
        <v>4035217000</v>
      </c>
      <c r="D90" s="25">
        <v>0</v>
      </c>
      <c r="E90" s="25"/>
      <c r="F90" s="25">
        <f>+C90+E90</f>
        <v>4035217000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f>+C93</f>
        <v>4000000000</v>
      </c>
      <c r="D92" s="19">
        <f>+D93</f>
        <v>0</v>
      </c>
      <c r="E92" s="19">
        <f>+E93</f>
        <v>-7346001</v>
      </c>
      <c r="F92" s="19">
        <f>+F93</f>
        <v>3992653999</v>
      </c>
    </row>
    <row r="93" spans="1:6" s="41" customFormat="1" ht="13.5">
      <c r="A93" s="40" t="s">
        <v>103</v>
      </c>
      <c r="B93" s="24" t="s">
        <v>194</v>
      </c>
      <c r="C93" s="25">
        <v>4000000000</v>
      </c>
      <c r="D93" s="25">
        <f>SUM(D94:D96)</f>
        <v>0</v>
      </c>
      <c r="E93" s="25">
        <f>SUM(E94:E96)</f>
        <v>-7346001</v>
      </c>
      <c r="F93" s="25">
        <f>SUM(F94:F96)</f>
        <v>3992653999</v>
      </c>
    </row>
    <row r="94" spans="1:6" s="41" customFormat="1" ht="13.5">
      <c r="A94" s="40" t="s">
        <v>104</v>
      </c>
      <c r="B94" s="24" t="s">
        <v>195</v>
      </c>
      <c r="C94" s="25">
        <v>0</v>
      </c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3112310000</v>
      </c>
      <c r="D95" s="25">
        <v>0</v>
      </c>
      <c r="E95" s="25">
        <v>-7346001</v>
      </c>
      <c r="F95" s="25">
        <f>+C95+E95</f>
        <v>3104963999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f>+C98+C100+C102</f>
        <v>29285579024</v>
      </c>
      <c r="D97" s="19">
        <f>+D98+D100+D102</f>
        <v>0</v>
      </c>
      <c r="E97" s="19">
        <f>+E98+E100+E102</f>
        <v>-40183779</v>
      </c>
      <c r="F97" s="19">
        <f>+F98+F100+F102</f>
        <v>29245395245</v>
      </c>
    </row>
    <row r="98" spans="1:6" s="41" customFormat="1" ht="13.5">
      <c r="A98" s="40" t="s">
        <v>109</v>
      </c>
      <c r="B98" s="24" t="s">
        <v>198</v>
      </c>
      <c r="C98" s="25">
        <f>+C99</f>
        <v>10625000000</v>
      </c>
      <c r="D98" s="25">
        <f>+D99</f>
        <v>0</v>
      </c>
      <c r="E98" s="25">
        <f>+E99</f>
        <v>-40183779</v>
      </c>
      <c r="F98" s="25">
        <f>+F99</f>
        <v>10584816221</v>
      </c>
    </row>
    <row r="99" spans="1:6" s="41" customFormat="1" ht="13.5">
      <c r="A99" s="40" t="s">
        <v>110</v>
      </c>
      <c r="B99" s="24" t="s">
        <v>199</v>
      </c>
      <c r="C99" s="25">
        <v>10625000000</v>
      </c>
      <c r="D99" s="25">
        <v>0</v>
      </c>
      <c r="E99" s="25">
        <v>-40183779</v>
      </c>
      <c r="F99" s="25">
        <f>+C99+E99</f>
        <v>10584816221</v>
      </c>
    </row>
    <row r="100" spans="1:6" s="41" customFormat="1" ht="13.5">
      <c r="A100" s="40" t="s">
        <v>111</v>
      </c>
      <c r="B100" s="24" t="s">
        <v>200</v>
      </c>
      <c r="C100" s="25">
        <f>+C101</f>
        <v>5573582999</v>
      </c>
      <c r="D100" s="25">
        <f>+D101</f>
        <v>0</v>
      </c>
      <c r="E100" s="25">
        <f>+E101</f>
        <v>0</v>
      </c>
      <c r="F100" s="25">
        <f>+F101</f>
        <v>5573582999</v>
      </c>
    </row>
    <row r="101" spans="1:6" s="41" customFormat="1" ht="13.5">
      <c r="A101" s="40" t="s">
        <v>112</v>
      </c>
      <c r="B101" s="24" t="s">
        <v>199</v>
      </c>
      <c r="C101" s="25">
        <v>5573582999</v>
      </c>
      <c r="D101" s="25">
        <v>0</v>
      </c>
      <c r="E101" s="25"/>
      <c r="F101" s="25">
        <f>+C101+E101</f>
        <v>5573582999</v>
      </c>
    </row>
    <row r="102" spans="1:6" s="41" customFormat="1" ht="13.5">
      <c r="A102" s="40" t="s">
        <v>213</v>
      </c>
      <c r="B102" s="24" t="s">
        <v>212</v>
      </c>
      <c r="C102" s="25">
        <f>SUM(C103:C103)</f>
        <v>13086996025</v>
      </c>
      <c r="D102" s="25">
        <f>SUM(D103:D103)</f>
        <v>0</v>
      </c>
      <c r="E102" s="25">
        <f>SUM(E103:E103)</f>
        <v>0</v>
      </c>
      <c r="F102" s="25">
        <f>SUM(F103:F103)</f>
        <v>13086996025</v>
      </c>
    </row>
    <row r="103" spans="1:6" s="41" customFormat="1" ht="13.5">
      <c r="A103" s="40" t="s">
        <v>214</v>
      </c>
      <c r="B103" s="24" t="s">
        <v>215</v>
      </c>
      <c r="C103" s="25">
        <v>13086996025</v>
      </c>
      <c r="D103" s="25"/>
      <c r="E103" s="25"/>
      <c r="F103" s="25">
        <f>+C103+E103</f>
        <v>13086996025</v>
      </c>
    </row>
    <row r="104" spans="1:6" s="37" customFormat="1" ht="13.5">
      <c r="A104" s="39" t="s">
        <v>113</v>
      </c>
      <c r="B104" s="18" t="s">
        <v>201</v>
      </c>
      <c r="C104" s="19">
        <f>+C105+C110+C115+C119</f>
        <v>8420901848</v>
      </c>
      <c r="D104" s="19">
        <f>+D105+D110+D115+D119</f>
        <v>0</v>
      </c>
      <c r="E104" s="19">
        <f>+E105+E110+E115+E119</f>
        <v>-11139332</v>
      </c>
      <c r="F104" s="19">
        <f>+F105+F110+F115+F119</f>
        <v>8409762516</v>
      </c>
    </row>
    <row r="105" spans="1:6" s="37" customFormat="1" ht="13.5">
      <c r="A105" s="39" t="s">
        <v>114</v>
      </c>
      <c r="B105" s="18" t="s">
        <v>202</v>
      </c>
      <c r="C105" s="19">
        <f>+C106</f>
        <v>1142916000</v>
      </c>
      <c r="D105" s="19">
        <f>+D106</f>
        <v>0</v>
      </c>
      <c r="E105" s="19">
        <f>+E106</f>
        <v>0</v>
      </c>
      <c r="F105" s="19">
        <f>+F106</f>
        <v>1142916000</v>
      </c>
    </row>
    <row r="106" spans="1:6" s="41" customFormat="1" ht="13.5">
      <c r="A106" s="40" t="s">
        <v>115</v>
      </c>
      <c r="B106" s="24" t="s">
        <v>203</v>
      </c>
      <c r="C106" s="25">
        <f>SUM(C107:C109)</f>
        <v>1142916000</v>
      </c>
      <c r="D106" s="25">
        <f>SUM(D107:D109)</f>
        <v>0</v>
      </c>
      <c r="E106" s="25">
        <f>SUM(E107:E109)</f>
        <v>0</v>
      </c>
      <c r="F106" s="25">
        <f>SUM(F107:F109)</f>
        <v>1142916000</v>
      </c>
    </row>
    <row r="107" spans="1:6" s="41" customFormat="1" ht="13.5">
      <c r="A107" s="40" t="s">
        <v>116</v>
      </c>
      <c r="B107" s="24" t="s">
        <v>204</v>
      </c>
      <c r="C107" s="25">
        <v>179240600</v>
      </c>
      <c r="D107" s="25">
        <v>0</v>
      </c>
      <c r="E107" s="25"/>
      <c r="F107" s="25">
        <f>+C107+E107</f>
        <v>179240600</v>
      </c>
    </row>
    <row r="108" spans="1:6" s="41" customFormat="1" ht="13.5">
      <c r="A108" s="40" t="s">
        <v>230</v>
      </c>
      <c r="B108" s="24" t="s">
        <v>231</v>
      </c>
      <c r="C108" s="25">
        <v>173960400</v>
      </c>
      <c r="D108" s="25">
        <v>0</v>
      </c>
      <c r="E108" s="25"/>
      <c r="F108" s="25">
        <f>+C108+E108</f>
        <v>173960400</v>
      </c>
    </row>
    <row r="109" spans="1:6" s="41" customFormat="1" ht="13.5">
      <c r="A109" s="40" t="s">
        <v>117</v>
      </c>
      <c r="B109" s="24" t="s">
        <v>205</v>
      </c>
      <c r="C109" s="25">
        <v>789715000</v>
      </c>
      <c r="D109" s="25">
        <v>0</v>
      </c>
      <c r="E109" s="25"/>
      <c r="F109" s="25">
        <f>+C109+E109</f>
        <v>789715000</v>
      </c>
    </row>
    <row r="110" spans="1:6" s="37" customFormat="1" ht="13.5">
      <c r="A110" s="39" t="s">
        <v>118</v>
      </c>
      <c r="B110" s="18" t="s">
        <v>119</v>
      </c>
      <c r="C110" s="19">
        <f>+C111</f>
        <v>930284900</v>
      </c>
      <c r="D110" s="19">
        <f>+D111</f>
        <v>0</v>
      </c>
      <c r="E110" s="19">
        <f>+E111</f>
        <v>-33433800</v>
      </c>
      <c r="F110" s="19">
        <f>+F111</f>
        <v>896851100</v>
      </c>
    </row>
    <row r="111" spans="1:6" s="41" customFormat="1" ht="13.5">
      <c r="A111" s="40" t="s">
        <v>120</v>
      </c>
      <c r="B111" s="24" t="s">
        <v>121</v>
      </c>
      <c r="C111" s="25">
        <f>SUM(C112:C114)</f>
        <v>930284900</v>
      </c>
      <c r="D111" s="25">
        <f>SUM(D112:D114)</f>
        <v>0</v>
      </c>
      <c r="E111" s="25">
        <f>SUM(E112:E114)</f>
        <v>-33433800</v>
      </c>
      <c r="F111" s="25">
        <f>SUM(F112:F114)</f>
        <v>896851100</v>
      </c>
    </row>
    <row r="112" spans="1:6" s="41" customFormat="1" ht="13.5">
      <c r="A112" s="40" t="s">
        <v>122</v>
      </c>
      <c r="B112" s="24" t="s">
        <v>123</v>
      </c>
      <c r="C112" s="52">
        <v>894284900</v>
      </c>
      <c r="D112" s="25">
        <v>0</v>
      </c>
      <c r="E112" s="25">
        <v>-33433800</v>
      </c>
      <c r="F112" s="25">
        <f>+C112+E112</f>
        <v>860851100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>
        <v>0</v>
      </c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f>+C116</f>
        <v>3687700948</v>
      </c>
      <c r="D115" s="19">
        <f>+D116</f>
        <v>0</v>
      </c>
      <c r="E115" s="19">
        <f>+E116</f>
        <v>-11139332</v>
      </c>
      <c r="F115" s="19">
        <f>+F116</f>
        <v>3676561616</v>
      </c>
    </row>
    <row r="116" spans="1:6" s="41" customFormat="1" ht="13.5">
      <c r="A116" s="40" t="s">
        <v>127</v>
      </c>
      <c r="B116" s="24" t="s">
        <v>206</v>
      </c>
      <c r="C116" s="25">
        <f>SUM(C117:C118)</f>
        <v>3687700948</v>
      </c>
      <c r="D116" s="25">
        <f>SUM(D117:D118)</f>
        <v>0</v>
      </c>
      <c r="E116" s="25">
        <f>SUM(E117:E118)</f>
        <v>-11139332</v>
      </c>
      <c r="F116" s="25">
        <f>SUM(F117:F118)</f>
        <v>3676561616</v>
      </c>
    </row>
    <row r="117" spans="1:6" s="29" customFormat="1" ht="13.5">
      <c r="A117" s="28" t="s">
        <v>128</v>
      </c>
      <c r="B117" s="24" t="s">
        <v>207</v>
      </c>
      <c r="C117" s="25">
        <v>2819591260</v>
      </c>
      <c r="D117" s="25">
        <v>0</v>
      </c>
      <c r="E117" s="25">
        <v>-11139332</v>
      </c>
      <c r="F117" s="25">
        <f>+C117+E117</f>
        <v>2808451928</v>
      </c>
    </row>
    <row r="118" spans="1:6" s="29" customFormat="1" ht="13.5">
      <c r="A118" s="28" t="s">
        <v>129</v>
      </c>
      <c r="B118" s="24" t="s">
        <v>208</v>
      </c>
      <c r="C118" s="25">
        <v>868109688</v>
      </c>
      <c r="D118" s="25">
        <v>0</v>
      </c>
      <c r="E118" s="25"/>
      <c r="F118" s="25">
        <f>+C118+E118</f>
        <v>868109688</v>
      </c>
    </row>
    <row r="119" spans="1:6" s="37" customFormat="1" ht="13.5">
      <c r="A119" s="39" t="s">
        <v>130</v>
      </c>
      <c r="B119" s="18" t="s">
        <v>131</v>
      </c>
      <c r="C119" s="19">
        <f aca="true" t="shared" si="3" ref="C119:F120">+C120</f>
        <v>2660000000</v>
      </c>
      <c r="D119" s="19">
        <f t="shared" si="3"/>
        <v>0</v>
      </c>
      <c r="E119" s="19">
        <f t="shared" si="3"/>
        <v>33433800</v>
      </c>
      <c r="F119" s="19">
        <f t="shared" si="3"/>
        <v>2693433800</v>
      </c>
    </row>
    <row r="120" spans="1:6" s="41" customFormat="1" ht="13.5">
      <c r="A120" s="40" t="s">
        <v>132</v>
      </c>
      <c r="B120" s="24" t="s">
        <v>226</v>
      </c>
      <c r="C120" s="25">
        <f t="shared" si="3"/>
        <v>2660000000</v>
      </c>
      <c r="D120" s="25">
        <f t="shared" si="3"/>
        <v>0</v>
      </c>
      <c r="E120" s="25">
        <f t="shared" si="3"/>
        <v>33433800</v>
      </c>
      <c r="F120" s="25">
        <f t="shared" si="3"/>
        <v>2693433800</v>
      </c>
    </row>
    <row r="121" spans="1:6" s="41" customFormat="1" ht="13.5">
      <c r="A121" s="40" t="s">
        <v>133</v>
      </c>
      <c r="B121" s="24" t="s">
        <v>209</v>
      </c>
      <c r="C121" s="25">
        <v>2660000000</v>
      </c>
      <c r="D121" s="25">
        <v>0</v>
      </c>
      <c r="E121" s="25">
        <v>33433800</v>
      </c>
      <c r="F121" s="25">
        <f>+C121+E121</f>
        <v>2693433800</v>
      </c>
    </row>
    <row r="122" spans="1:6" s="17" customFormat="1" ht="13.5">
      <c r="A122" s="42" t="s">
        <v>135</v>
      </c>
      <c r="B122" s="42" t="s">
        <v>134</v>
      </c>
      <c r="C122" s="43">
        <f>+C123</f>
        <v>1320730976</v>
      </c>
      <c r="D122" s="43">
        <f>+D123</f>
        <v>0</v>
      </c>
      <c r="E122" s="43">
        <f>+E123</f>
        <v>437725223</v>
      </c>
      <c r="F122" s="43">
        <f>+F123</f>
        <v>1758456199</v>
      </c>
    </row>
    <row r="123" spans="1:6" ht="13.5">
      <c r="A123" s="44" t="s">
        <v>135</v>
      </c>
      <c r="B123" s="44" t="s">
        <v>134</v>
      </c>
      <c r="C123" s="45">
        <v>1320730976</v>
      </c>
      <c r="D123" s="45">
        <v>0</v>
      </c>
      <c r="E123" s="45">
        <v>437725223</v>
      </c>
      <c r="F123" s="25">
        <f>+C123+E123</f>
        <v>1758456199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B5:F5"/>
    <mergeCell ref="E129:F129"/>
    <mergeCell ref="E130:F13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7.57421875" style="8" customWidth="1"/>
    <col min="6" max="6" width="19.7109375" style="8" bestFit="1" customWidth="1"/>
    <col min="7" max="7" width="3.28125" style="8" bestFit="1" customWidth="1"/>
    <col min="8" max="8" width="14.8515625" style="8" bestFit="1" customWidth="1"/>
    <col min="9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245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234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f>+C9+C73</f>
        <v>102248673001</v>
      </c>
      <c r="D8" s="19">
        <v>0</v>
      </c>
      <c r="E8" s="19">
        <f>+E9+E73</f>
        <v>0</v>
      </c>
      <c r="F8" s="19">
        <f>+F9+F73</f>
        <v>102246527000</v>
      </c>
      <c r="G8" s="55">
        <f>+ENERO!C8-'OCT. '!F8</f>
        <v>0</v>
      </c>
    </row>
    <row r="9" spans="1:7" s="21" customFormat="1" ht="13.5">
      <c r="A9" s="22" t="s">
        <v>216</v>
      </c>
      <c r="B9" s="18" t="s">
        <v>1</v>
      </c>
      <c r="C9" s="19">
        <f>+C10+C46+C72</f>
        <v>23001617000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f>+C11+C27+C31</f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f>SUM(C12:C26)</f>
        <v>10421399000</v>
      </c>
      <c r="D11" s="19">
        <f>SUM(D12:D26)</f>
        <v>0</v>
      </c>
      <c r="E11" s="19">
        <f>SUM(E12:E26)</f>
        <v>0</v>
      </c>
      <c r="F11" s="19">
        <f>SUM(F12:F26)</f>
        <v>10421399000</v>
      </c>
    </row>
    <row r="12" spans="1:6" s="26" customFormat="1" ht="13.5">
      <c r="A12" s="24" t="s">
        <v>4</v>
      </c>
      <c r="B12" s="24" t="s">
        <v>140</v>
      </c>
      <c r="C12" s="25">
        <v>5506654000</v>
      </c>
      <c r="D12" s="25">
        <v>0</v>
      </c>
      <c r="E12" s="25">
        <v>-14493384</v>
      </c>
      <c r="F12" s="25">
        <f>+C12+E12</f>
        <v>5492160616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718816000</v>
      </c>
      <c r="D18" s="25">
        <v>0</v>
      </c>
      <c r="E18" s="25"/>
      <c r="F18" s="25">
        <f t="shared" si="0"/>
        <v>718816000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354757146</v>
      </c>
      <c r="D20" s="25">
        <v>0</v>
      </c>
      <c r="E20" s="25"/>
      <c r="F20" s="25">
        <f t="shared" si="0"/>
        <v>354757146</v>
      </c>
    </row>
    <row r="21" spans="1:6" s="29" customFormat="1" ht="13.5">
      <c r="A21" s="28" t="s">
        <v>17</v>
      </c>
      <c r="B21" s="24" t="s">
        <v>145</v>
      </c>
      <c r="C21" s="25">
        <v>1587274000</v>
      </c>
      <c r="D21" s="25">
        <v>0</v>
      </c>
      <c r="E21" s="25"/>
      <c r="F21" s="25">
        <f t="shared" si="0"/>
        <v>1587274000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>
        <v>24664854</v>
      </c>
      <c r="D24" s="25">
        <v>0</v>
      </c>
      <c r="E24" s="25">
        <v>14493384</v>
      </c>
      <c r="F24" s="25">
        <f t="shared" si="0"/>
        <v>39158238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31">
        <f>+C29+C30</f>
        <v>3675510000</v>
      </c>
      <c r="D27" s="19">
        <f>+D29+D30</f>
        <v>0</v>
      </c>
      <c r="E27" s="19">
        <f>+E29+E30</f>
        <v>0</v>
      </c>
      <c r="F27" s="31">
        <f>+F29+F30</f>
        <v>3675510000</v>
      </c>
    </row>
    <row r="28" spans="1:6" s="29" customFormat="1" ht="13.5">
      <c r="A28" s="28" t="s">
        <v>26</v>
      </c>
      <c r="B28" s="24" t="s">
        <v>27</v>
      </c>
      <c r="C28" s="25">
        <v>2695000000</v>
      </c>
      <c r="D28" s="25">
        <f>+D29</f>
        <v>0</v>
      </c>
      <c r="E28" s="25">
        <f>+E29</f>
        <v>0</v>
      </c>
      <c r="F28" s="27">
        <f>+F29</f>
        <v>2915000000</v>
      </c>
    </row>
    <row r="29" spans="1:6" s="29" customFormat="1" ht="13.5">
      <c r="A29" s="28" t="s">
        <v>28</v>
      </c>
      <c r="B29" s="24" t="s">
        <v>29</v>
      </c>
      <c r="C29" s="25">
        <v>2915000000</v>
      </c>
      <c r="D29" s="25">
        <v>0</v>
      </c>
      <c r="E29" s="25"/>
      <c r="F29" s="25">
        <f>+C29+E29</f>
        <v>2915000000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31">
        <f>+C32+C38</f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31">
        <f>SUM(C33:C37)</f>
        <v>2318753000</v>
      </c>
      <c r="D32" s="19">
        <f>SUM(D33:D37)</f>
        <v>0</v>
      </c>
      <c r="E32" s="19">
        <f>SUM(E33:E37)</f>
        <v>-71000000</v>
      </c>
      <c r="F32" s="31">
        <f>SUM(F33:F37)</f>
        <v>2247753000</v>
      </c>
    </row>
    <row r="33" spans="1:6" s="29" customFormat="1" ht="13.5">
      <c r="A33" s="28" t="s">
        <v>34</v>
      </c>
      <c r="B33" s="24" t="s">
        <v>150</v>
      </c>
      <c r="C33" s="25">
        <v>552554000</v>
      </c>
      <c r="D33" s="25">
        <v>0</v>
      </c>
      <c r="E33" s="25"/>
      <c r="F33" s="25">
        <f>+C33+E33</f>
        <v>552554000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650808000</v>
      </c>
      <c r="D35" s="25">
        <v>0</v>
      </c>
      <c r="E35" s="25">
        <v>-20000000</v>
      </c>
      <c r="F35" s="25">
        <f>+C35+E35</f>
        <v>630808000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396166000</v>
      </c>
      <c r="D37" s="25">
        <v>0</v>
      </c>
      <c r="E37" s="25">
        <v>-51000000</v>
      </c>
      <c r="F37" s="25">
        <f>+C37+E37</f>
        <v>345166000</v>
      </c>
    </row>
    <row r="38" spans="1:6" s="32" customFormat="1" ht="13.5">
      <c r="A38" s="30" t="s">
        <v>41</v>
      </c>
      <c r="B38" s="18" t="s">
        <v>153</v>
      </c>
      <c r="C38" s="31">
        <f>SUM(C39:C45)</f>
        <v>1408855000</v>
      </c>
      <c r="D38" s="19">
        <f>SUM(D39:D45)</f>
        <v>0</v>
      </c>
      <c r="E38" s="19">
        <f>SUM(E39:E45)</f>
        <v>71000000</v>
      </c>
      <c r="F38" s="31">
        <f>SUM(F39:F45)</f>
        <v>1479855000</v>
      </c>
    </row>
    <row r="39" spans="1:6" s="29" customFormat="1" ht="13.5">
      <c r="A39" s="28" t="s">
        <v>42</v>
      </c>
      <c r="B39" s="24" t="s">
        <v>154</v>
      </c>
      <c r="C39" s="25">
        <v>525034000</v>
      </c>
      <c r="D39" s="25">
        <v>0</v>
      </c>
      <c r="E39" s="25"/>
      <c r="F39" s="25">
        <f aca="true" t="shared" si="1" ref="F39:F45">+C39+E39</f>
        <v>525034000</v>
      </c>
    </row>
    <row r="40" spans="1:6" s="29" customFormat="1" ht="13.5">
      <c r="A40" s="28" t="s">
        <v>43</v>
      </c>
      <c r="B40" s="24" t="s">
        <v>155</v>
      </c>
      <c r="C40" s="25">
        <v>391420000</v>
      </c>
      <c r="D40" s="25">
        <v>0</v>
      </c>
      <c r="E40" s="25">
        <v>111000000</v>
      </c>
      <c r="F40" s="25">
        <f t="shared" si="1"/>
        <v>502420000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297122000</v>
      </c>
      <c r="D42" s="25">
        <v>0</v>
      </c>
      <c r="E42" s="25">
        <v>-30000000</v>
      </c>
      <c r="F42" s="25">
        <f t="shared" si="1"/>
        <v>267122000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95241000</v>
      </c>
      <c r="D44" s="25">
        <v>0</v>
      </c>
      <c r="E44" s="25">
        <v>-10000000</v>
      </c>
      <c r="F44" s="25">
        <f t="shared" si="1"/>
        <v>85241000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31">
        <f>+C47+C53+C69</f>
        <v>5177100000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31">
        <f>SUM(C48:C52)</f>
        <v>1622046380</v>
      </c>
      <c r="D47" s="19">
        <f>SUM(D48:D52)</f>
        <v>0</v>
      </c>
      <c r="E47" s="19">
        <f>SUM(E48:E52)</f>
        <v>-17000000</v>
      </c>
      <c r="F47" s="31">
        <f>SUM(F48:F52)</f>
        <v>1605046380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1800000</v>
      </c>
      <c r="D48" s="25">
        <v>0</v>
      </c>
      <c r="E48" s="25"/>
      <c r="F48" s="25">
        <f>+C48+E48</f>
        <v>1800000</v>
      </c>
    </row>
    <row r="49" spans="1:6" s="29" customFormat="1" ht="13.5">
      <c r="A49" s="28" t="s">
        <v>54</v>
      </c>
      <c r="B49" s="24" t="s">
        <v>55</v>
      </c>
      <c r="C49" s="25">
        <v>1291880380</v>
      </c>
      <c r="D49" s="25">
        <v>0</v>
      </c>
      <c r="E49" s="25">
        <v>-17000000</v>
      </c>
      <c r="F49" s="25">
        <f>+C49+E49</f>
        <v>1274880380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8" s="29" customFormat="1" ht="13.5">
      <c r="A51" s="28" t="s">
        <v>57</v>
      </c>
      <c r="B51" s="24" t="s">
        <v>58</v>
      </c>
      <c r="C51" s="25">
        <v>202766000</v>
      </c>
      <c r="D51" s="25">
        <v>0</v>
      </c>
      <c r="E51" s="25"/>
      <c r="F51" s="25">
        <f>+C51+E51</f>
        <v>202766000</v>
      </c>
      <c r="H51" s="56"/>
    </row>
    <row r="52" spans="1:6" s="29" customFormat="1" ht="13.5">
      <c r="A52" s="28" t="s">
        <v>175</v>
      </c>
      <c r="B52" s="24" t="s">
        <v>174</v>
      </c>
      <c r="C52" s="25">
        <v>25600000</v>
      </c>
      <c r="D52" s="25"/>
      <c r="E52" s="25"/>
      <c r="F52" s="25">
        <f>+C52+E52</f>
        <v>25600000</v>
      </c>
    </row>
    <row r="53" spans="1:7" s="32" customFormat="1" ht="13.5">
      <c r="A53" s="30" t="s">
        <v>59</v>
      </c>
      <c r="B53" s="18" t="s">
        <v>161</v>
      </c>
      <c r="C53" s="31">
        <f>SUM(C54:C68)</f>
        <v>3530053620</v>
      </c>
      <c r="D53" s="19">
        <f>SUM(D54:D68)</f>
        <v>0</v>
      </c>
      <c r="E53" s="19">
        <f>SUM(E54:E68)</f>
        <v>17000000</v>
      </c>
      <c r="F53" s="31">
        <f>SUM(F54:F68)</f>
        <v>3547053620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142910000</v>
      </c>
      <c r="D54" s="25">
        <v>0</v>
      </c>
      <c r="E54" s="25"/>
      <c r="F54" s="25">
        <f aca="true" t="shared" si="2" ref="F54:F68">+C54+E54</f>
        <v>142910000</v>
      </c>
    </row>
    <row r="55" spans="1:6" s="29" customFormat="1" ht="13.5">
      <c r="A55" s="28" t="s">
        <v>219</v>
      </c>
      <c r="B55" s="24" t="s">
        <v>220</v>
      </c>
      <c r="C55" s="25">
        <v>27559620</v>
      </c>
      <c r="D55" s="25"/>
      <c r="E55" s="25">
        <v>17000000</v>
      </c>
      <c r="F55" s="25">
        <f t="shared" si="2"/>
        <v>44559620</v>
      </c>
    </row>
    <row r="56" spans="1:6" s="29" customFormat="1" ht="13.5">
      <c r="A56" s="28" t="s">
        <v>62</v>
      </c>
      <c r="B56" s="24" t="s">
        <v>162</v>
      </c>
      <c r="C56" s="25">
        <v>746800000</v>
      </c>
      <c r="D56" s="25">
        <v>0</v>
      </c>
      <c r="E56" s="25"/>
      <c r="F56" s="25">
        <f t="shared" si="2"/>
        <v>746800000</v>
      </c>
    </row>
    <row r="57" spans="1:6" s="29" customFormat="1" ht="13.5">
      <c r="A57" s="28" t="s">
        <v>63</v>
      </c>
      <c r="B57" s="24" t="s">
        <v>64</v>
      </c>
      <c r="C57" s="25">
        <v>48450000</v>
      </c>
      <c r="D57" s="25">
        <v>0</v>
      </c>
      <c r="E57" s="25"/>
      <c r="F57" s="25">
        <f t="shared" si="2"/>
        <v>48450000</v>
      </c>
    </row>
    <row r="58" spans="1:6" s="29" customFormat="1" ht="13.5">
      <c r="A58" s="28" t="s">
        <v>65</v>
      </c>
      <c r="B58" s="24" t="s">
        <v>66</v>
      </c>
      <c r="C58" s="25">
        <v>1586900000</v>
      </c>
      <c r="D58" s="25">
        <v>0</v>
      </c>
      <c r="E58" s="25"/>
      <c r="F58" s="25">
        <f t="shared" si="2"/>
        <v>1586900000</v>
      </c>
    </row>
    <row r="59" spans="1:6" s="29" customFormat="1" ht="13.5">
      <c r="A59" s="28" t="s">
        <v>67</v>
      </c>
      <c r="B59" s="24" t="s">
        <v>68</v>
      </c>
      <c r="C59" s="25">
        <v>255000000</v>
      </c>
      <c r="D59" s="25">
        <v>0</v>
      </c>
      <c r="E59" s="25"/>
      <c r="F59" s="25">
        <f t="shared" si="2"/>
        <v>255000000</v>
      </c>
    </row>
    <row r="60" spans="1:6" s="29" customFormat="1" ht="13.5">
      <c r="A60" s="28" t="s">
        <v>69</v>
      </c>
      <c r="B60" s="24" t="s">
        <v>163</v>
      </c>
      <c r="C60" s="25">
        <v>248700000</v>
      </c>
      <c r="D60" s="25">
        <v>0</v>
      </c>
      <c r="E60" s="25"/>
      <c r="F60" s="25">
        <f t="shared" si="2"/>
        <v>248700000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23000000</v>
      </c>
      <c r="D62" s="25">
        <v>0</v>
      </c>
      <c r="E62" s="25"/>
      <c r="F62" s="25">
        <f t="shared" si="2"/>
        <v>23000000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40000000</v>
      </c>
      <c r="D64" s="25"/>
      <c r="E64" s="25"/>
      <c r="F64" s="25">
        <f t="shared" si="2"/>
        <v>40000000</v>
      </c>
    </row>
    <row r="65" spans="1:6" s="29" customFormat="1" ht="13.5">
      <c r="A65" s="28" t="s">
        <v>235</v>
      </c>
      <c r="B65" s="24" t="s">
        <v>236</v>
      </c>
      <c r="C65" s="25">
        <v>0</v>
      </c>
      <c r="D65" s="25"/>
      <c r="E65" s="25"/>
      <c r="F65" s="25">
        <f t="shared" si="2"/>
        <v>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0</v>
      </c>
      <c r="D67" s="25">
        <v>0</v>
      </c>
      <c r="E67" s="25"/>
      <c r="F67" s="25">
        <f t="shared" si="2"/>
        <v>0</v>
      </c>
    </row>
    <row r="68" spans="1:6" s="29" customFormat="1" ht="13.5">
      <c r="A68" s="28" t="s">
        <v>78</v>
      </c>
      <c r="B68" s="24" t="s">
        <v>79</v>
      </c>
      <c r="C68" s="25">
        <v>48734000</v>
      </c>
      <c r="D68" s="25">
        <v>0</v>
      </c>
      <c r="E68" s="25"/>
      <c r="F68" s="25">
        <f t="shared" si="2"/>
        <v>48734000</v>
      </c>
    </row>
    <row r="69" spans="1:6" s="32" customFormat="1" ht="13.5">
      <c r="A69" s="30" t="s">
        <v>177</v>
      </c>
      <c r="B69" s="18" t="s">
        <v>178</v>
      </c>
      <c r="C69" s="19">
        <v>25000000</v>
      </c>
      <c r="D69" s="19">
        <f>SUM(D70:D71)</f>
        <v>0</v>
      </c>
      <c r="E69" s="19">
        <f>SUM(E70:E71)</f>
        <v>0</v>
      </c>
      <c r="F69" s="19">
        <f>SUM(F70:F71)</f>
        <v>30200000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30200000</v>
      </c>
      <c r="D71" s="25">
        <v>0</v>
      </c>
      <c r="E71" s="25"/>
      <c r="F71" s="25">
        <f>+C71+E71</f>
        <v>30200000</v>
      </c>
    </row>
    <row r="72" spans="1:6" s="29" customFormat="1" ht="13.5">
      <c r="A72" s="35" t="s">
        <v>223</v>
      </c>
      <c r="B72" s="24" t="s">
        <v>134</v>
      </c>
      <c r="C72" s="25">
        <v>0</v>
      </c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f>+C74+C122</f>
        <v>79247056001</v>
      </c>
      <c r="D73" s="19">
        <v>0</v>
      </c>
      <c r="E73" s="19">
        <f>+E74+E122</f>
        <v>0</v>
      </c>
      <c r="F73" s="19">
        <f>+F74+F122</f>
        <v>79239710000</v>
      </c>
    </row>
    <row r="74" spans="1:6" s="37" customFormat="1" ht="13.5">
      <c r="A74" s="38" t="s">
        <v>138</v>
      </c>
      <c r="B74" s="18" t="s">
        <v>82</v>
      </c>
      <c r="C74" s="19">
        <f>+C75</f>
        <v>77488599802</v>
      </c>
      <c r="D74" s="19">
        <v>0</v>
      </c>
      <c r="E74" s="19">
        <f>+E75</f>
        <v>-227523019</v>
      </c>
      <c r="F74" s="19">
        <f>+F75</f>
        <v>77253730782</v>
      </c>
    </row>
    <row r="75" spans="1:6" s="37" customFormat="1" ht="13.5">
      <c r="A75" s="39" t="s">
        <v>83</v>
      </c>
      <c r="B75" s="18" t="s">
        <v>84</v>
      </c>
      <c r="C75" s="19">
        <f>+C76+C104</f>
        <v>77488599802</v>
      </c>
      <c r="D75" s="19">
        <v>0</v>
      </c>
      <c r="E75" s="19">
        <f>+E76+E104</f>
        <v>-227523019</v>
      </c>
      <c r="F75" s="19">
        <f>+F76+F104</f>
        <v>77253730782</v>
      </c>
    </row>
    <row r="76" spans="1:6" s="37" customFormat="1" ht="13.5">
      <c r="A76" s="39" t="s">
        <v>85</v>
      </c>
      <c r="B76" s="18" t="s">
        <v>179</v>
      </c>
      <c r="C76" s="19">
        <f>+C77+C88+C92+C97</f>
        <v>69078837286</v>
      </c>
      <c r="D76" s="19">
        <v>0</v>
      </c>
      <c r="E76" s="19">
        <f>+E77+E88+E92+E97</f>
        <v>254628946</v>
      </c>
      <c r="F76" s="19">
        <f>+F77+F88+F92+F97</f>
        <v>69326120231</v>
      </c>
    </row>
    <row r="77" spans="1:6" s="37" customFormat="1" ht="13.5">
      <c r="A77" s="39" t="s">
        <v>86</v>
      </c>
      <c r="B77" s="18" t="s">
        <v>180</v>
      </c>
      <c r="C77" s="19">
        <f>+C78+C80+C83</f>
        <v>31671442041</v>
      </c>
      <c r="D77" s="19">
        <v>0</v>
      </c>
      <c r="E77" s="19">
        <f>+E78+E80+E83</f>
        <v>238600000</v>
      </c>
      <c r="F77" s="19">
        <f>+F78+F80+F83</f>
        <v>31910042041</v>
      </c>
    </row>
    <row r="78" spans="1:6" s="41" customFormat="1" ht="13.5">
      <c r="A78" s="40" t="s">
        <v>87</v>
      </c>
      <c r="B78" s="24" t="s">
        <v>181</v>
      </c>
      <c r="C78" s="25">
        <f>+C79</f>
        <v>2852499100</v>
      </c>
      <c r="D78" s="25">
        <f>+D79</f>
        <v>0</v>
      </c>
      <c r="E78" s="25">
        <f>+E79</f>
        <v>45000000</v>
      </c>
      <c r="F78" s="25">
        <f>+F79</f>
        <v>2897499100</v>
      </c>
    </row>
    <row r="79" spans="1:6" s="41" customFormat="1" ht="13.5">
      <c r="A79" s="40" t="s">
        <v>88</v>
      </c>
      <c r="B79" s="24" t="s">
        <v>182</v>
      </c>
      <c r="C79" s="25">
        <v>2852499100</v>
      </c>
      <c r="D79" s="25">
        <v>0</v>
      </c>
      <c r="E79" s="25">
        <v>45000000</v>
      </c>
      <c r="F79" s="25">
        <f>+C79+E79</f>
        <v>2897499100</v>
      </c>
    </row>
    <row r="80" spans="1:6" s="41" customFormat="1" ht="13.5">
      <c r="A80" s="40" t="s">
        <v>89</v>
      </c>
      <c r="B80" s="24" t="s">
        <v>183</v>
      </c>
      <c r="C80" s="25">
        <f>SUM(C81:C82)</f>
        <v>12147400000</v>
      </c>
      <c r="D80" s="25">
        <f>SUM(D81:D82)</f>
        <v>0</v>
      </c>
      <c r="E80" s="25">
        <f>SUM(E81:E82)</f>
        <v>193600000</v>
      </c>
      <c r="F80" s="25">
        <f>SUM(F81:F82)</f>
        <v>12341000000</v>
      </c>
    </row>
    <row r="81" spans="1:6" s="41" customFormat="1" ht="13.5">
      <c r="A81" s="40" t="s">
        <v>90</v>
      </c>
      <c r="B81" s="24" t="s">
        <v>184</v>
      </c>
      <c r="C81" s="25">
        <v>11210910000</v>
      </c>
      <c r="D81" s="25">
        <v>0</v>
      </c>
      <c r="E81" s="25">
        <v>193600000</v>
      </c>
      <c r="F81" s="25">
        <f>+C81+E81</f>
        <v>11404510000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/>
      <c r="F82" s="25">
        <f>+C82+E82</f>
        <v>936490000</v>
      </c>
    </row>
    <row r="83" spans="1:6" s="41" customFormat="1" ht="13.5">
      <c r="A83" s="40" t="s">
        <v>92</v>
      </c>
      <c r="B83" s="24" t="s">
        <v>186</v>
      </c>
      <c r="C83" s="25">
        <f>SUM(C84:C87)</f>
        <v>16671542941</v>
      </c>
      <c r="D83" s="25">
        <f>SUM(D84:D87)</f>
        <v>0</v>
      </c>
      <c r="E83" s="25">
        <f>SUM(E84:E87)</f>
        <v>0</v>
      </c>
      <c r="F83" s="25">
        <f>SUM(F84:F87)</f>
        <v>16671542941</v>
      </c>
    </row>
    <row r="84" spans="1:6" s="41" customFormat="1" ht="13.5">
      <c r="A84" s="40" t="s">
        <v>93</v>
      </c>
      <c r="B84" s="24" t="s">
        <v>187</v>
      </c>
      <c r="C84" s="25">
        <v>8090714776</v>
      </c>
      <c r="D84" s="25">
        <v>0</v>
      </c>
      <c r="E84" s="25">
        <v>-267189007</v>
      </c>
      <c r="F84" s="25">
        <f>+C84+E84</f>
        <v>7823525769</v>
      </c>
    </row>
    <row r="85" spans="1:6" s="41" customFormat="1" ht="13.5">
      <c r="A85" s="40" t="s">
        <v>94</v>
      </c>
      <c r="B85" s="24" t="s">
        <v>188</v>
      </c>
      <c r="C85" s="25">
        <v>407334370</v>
      </c>
      <c r="D85" s="25">
        <v>0</v>
      </c>
      <c r="E85" s="25">
        <v>8259226</v>
      </c>
      <c r="F85" s="25">
        <f>+C85+E85</f>
        <v>415593596</v>
      </c>
    </row>
    <row r="86" spans="1:6" s="41" customFormat="1" ht="13.5">
      <c r="A86" s="40" t="s">
        <v>95</v>
      </c>
      <c r="B86" s="24" t="s">
        <v>182</v>
      </c>
      <c r="C86" s="25">
        <v>6978488795</v>
      </c>
      <c r="D86" s="25">
        <v>0</v>
      </c>
      <c r="E86" s="25">
        <v>234867608</v>
      </c>
      <c r="F86" s="25">
        <f>+C86+E86</f>
        <v>7213356403</v>
      </c>
    </row>
    <row r="87" spans="1:6" s="41" customFormat="1" ht="13.5">
      <c r="A87" s="40" t="s">
        <v>96</v>
      </c>
      <c r="B87" s="24" t="s">
        <v>189</v>
      </c>
      <c r="C87" s="25">
        <v>1195005000</v>
      </c>
      <c r="D87" s="25">
        <v>0</v>
      </c>
      <c r="E87" s="25">
        <v>24062173</v>
      </c>
      <c r="F87" s="25">
        <f>+C87+E87</f>
        <v>1219067173</v>
      </c>
    </row>
    <row r="88" spans="1:6" s="37" customFormat="1" ht="13.5">
      <c r="A88" s="39" t="s">
        <v>97</v>
      </c>
      <c r="B88" s="18" t="s">
        <v>190</v>
      </c>
      <c r="C88" s="19">
        <f>+C89</f>
        <v>4162000000</v>
      </c>
      <c r="D88" s="19">
        <f>+D89</f>
        <v>0</v>
      </c>
      <c r="E88" s="19">
        <f>+E89</f>
        <v>25000000</v>
      </c>
      <c r="F88" s="19">
        <f>+F89</f>
        <v>4187000000</v>
      </c>
    </row>
    <row r="89" spans="1:6" s="41" customFormat="1" ht="13.5">
      <c r="A89" s="40" t="s">
        <v>98</v>
      </c>
      <c r="B89" s="24" t="s">
        <v>191</v>
      </c>
      <c r="C89" s="25">
        <f>SUM(C90:C91)</f>
        <v>4162000000</v>
      </c>
      <c r="D89" s="25">
        <f>SUM(D90:D91)</f>
        <v>0</v>
      </c>
      <c r="E89" s="25">
        <f>SUM(E90:E91)</f>
        <v>25000000</v>
      </c>
      <c r="F89" s="25">
        <f>SUM(F90:F91)</f>
        <v>4187000000</v>
      </c>
    </row>
    <row r="90" spans="1:6" s="41" customFormat="1" ht="13.5">
      <c r="A90" s="40" t="s">
        <v>99</v>
      </c>
      <c r="B90" s="24" t="s">
        <v>192</v>
      </c>
      <c r="C90" s="25">
        <v>4035217000</v>
      </c>
      <c r="D90" s="25">
        <v>0</v>
      </c>
      <c r="E90" s="25">
        <v>25000000</v>
      </c>
      <c r="F90" s="25">
        <f>+C90+E90</f>
        <v>4060217000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f>+C93</f>
        <v>4000000000</v>
      </c>
      <c r="D92" s="19">
        <f>+D93</f>
        <v>0</v>
      </c>
      <c r="E92" s="19">
        <f>+E93</f>
        <v>20000000</v>
      </c>
      <c r="F92" s="19">
        <f>+F93</f>
        <v>4012653999</v>
      </c>
    </row>
    <row r="93" spans="1:6" s="41" customFormat="1" ht="13.5">
      <c r="A93" s="40" t="s">
        <v>103</v>
      </c>
      <c r="B93" s="24" t="s">
        <v>194</v>
      </c>
      <c r="C93" s="25">
        <v>4000000000</v>
      </c>
      <c r="D93" s="25">
        <f>SUM(D94:D96)</f>
        <v>0</v>
      </c>
      <c r="E93" s="25">
        <f>SUM(E94:E96)</f>
        <v>20000000</v>
      </c>
      <c r="F93" s="25">
        <f>SUM(F94:F96)</f>
        <v>4012653999</v>
      </c>
    </row>
    <row r="94" spans="1:6" s="41" customFormat="1" ht="13.5">
      <c r="A94" s="40" t="s">
        <v>104</v>
      </c>
      <c r="B94" s="24" t="s">
        <v>195</v>
      </c>
      <c r="C94" s="25">
        <v>0</v>
      </c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3104963999</v>
      </c>
      <c r="D95" s="25">
        <v>0</v>
      </c>
      <c r="E95" s="25">
        <v>20000000</v>
      </c>
      <c r="F95" s="25">
        <f>+C95+E95</f>
        <v>3124963999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f>+C98+C100+C102</f>
        <v>29245395245</v>
      </c>
      <c r="D97" s="19">
        <f>+D98+D100+D102</f>
        <v>0</v>
      </c>
      <c r="E97" s="19">
        <f>+E98+E100+E102</f>
        <v>-28971054</v>
      </c>
      <c r="F97" s="19">
        <f>+F98+F100+F102</f>
        <v>29216424191</v>
      </c>
    </row>
    <row r="98" spans="1:6" s="41" customFormat="1" ht="13.5">
      <c r="A98" s="40" t="s">
        <v>109</v>
      </c>
      <c r="B98" s="24" t="s">
        <v>198</v>
      </c>
      <c r="C98" s="25">
        <f>+C99</f>
        <v>10584816221</v>
      </c>
      <c r="D98" s="25">
        <f>+D99</f>
        <v>0</v>
      </c>
      <c r="E98" s="25">
        <f>+E99</f>
        <v>35420000</v>
      </c>
      <c r="F98" s="25">
        <f>+F99</f>
        <v>10620236221</v>
      </c>
    </row>
    <row r="99" spans="1:6" s="41" customFormat="1" ht="13.5">
      <c r="A99" s="40" t="s">
        <v>110</v>
      </c>
      <c r="B99" s="24" t="s">
        <v>199</v>
      </c>
      <c r="C99" s="25">
        <v>10584816221</v>
      </c>
      <c r="D99" s="25">
        <v>0</v>
      </c>
      <c r="E99" s="25">
        <v>35420000</v>
      </c>
      <c r="F99" s="25">
        <f>+C99+E99</f>
        <v>10620236221</v>
      </c>
    </row>
    <row r="100" spans="1:6" s="41" customFormat="1" ht="13.5">
      <c r="A100" s="40" t="s">
        <v>111</v>
      </c>
      <c r="B100" s="24" t="s">
        <v>200</v>
      </c>
      <c r="C100" s="25">
        <f>+C101</f>
        <v>5573582999</v>
      </c>
      <c r="D100" s="25">
        <f>+D101</f>
        <v>0</v>
      </c>
      <c r="E100" s="25">
        <f>+E101</f>
        <v>177102979</v>
      </c>
      <c r="F100" s="25">
        <f>+F101</f>
        <v>5750685978</v>
      </c>
    </row>
    <row r="101" spans="1:6" s="41" customFormat="1" ht="13.5">
      <c r="A101" s="40" t="s">
        <v>112</v>
      </c>
      <c r="B101" s="24" t="s">
        <v>199</v>
      </c>
      <c r="C101" s="25">
        <v>5573582999</v>
      </c>
      <c r="D101" s="25">
        <v>0</v>
      </c>
      <c r="E101" s="25">
        <v>177102979</v>
      </c>
      <c r="F101" s="25">
        <f>+C101+E101</f>
        <v>5750685978</v>
      </c>
    </row>
    <row r="102" spans="1:6" s="41" customFormat="1" ht="13.5">
      <c r="A102" s="40" t="s">
        <v>213</v>
      </c>
      <c r="B102" s="24" t="s">
        <v>212</v>
      </c>
      <c r="C102" s="25">
        <f>SUM(C103:C103)</f>
        <v>13086996025</v>
      </c>
      <c r="D102" s="25">
        <f>SUM(D103:D103)</f>
        <v>0</v>
      </c>
      <c r="E102" s="25">
        <f>SUM(E103:E103)</f>
        <v>-241494033</v>
      </c>
      <c r="F102" s="25">
        <f>SUM(F103:F103)</f>
        <v>12845501992</v>
      </c>
    </row>
    <row r="103" spans="1:6" s="41" customFormat="1" ht="13.5">
      <c r="A103" s="40" t="s">
        <v>214</v>
      </c>
      <c r="B103" s="24" t="s">
        <v>215</v>
      </c>
      <c r="C103" s="25">
        <v>13086996025</v>
      </c>
      <c r="D103" s="25"/>
      <c r="E103" s="25">
        <v>-241494033</v>
      </c>
      <c r="F103" s="25">
        <f>+C103+E103</f>
        <v>12845501992</v>
      </c>
    </row>
    <row r="104" spans="1:6" s="37" customFormat="1" ht="13.5">
      <c r="A104" s="39" t="s">
        <v>113</v>
      </c>
      <c r="B104" s="18" t="s">
        <v>201</v>
      </c>
      <c r="C104" s="19">
        <f>+C105+C110+C115+C119</f>
        <v>8409762516</v>
      </c>
      <c r="D104" s="19">
        <f>+D105+D110+D115+D119</f>
        <v>0</v>
      </c>
      <c r="E104" s="19">
        <f>+E105+E110+E115+E119</f>
        <v>-482151965</v>
      </c>
      <c r="F104" s="19">
        <f>+F105+F110+F115+F119</f>
        <v>7927610551</v>
      </c>
    </row>
    <row r="105" spans="1:6" s="37" customFormat="1" ht="13.5">
      <c r="A105" s="39" t="s">
        <v>114</v>
      </c>
      <c r="B105" s="18" t="s">
        <v>202</v>
      </c>
      <c r="C105" s="19">
        <f>+C106</f>
        <v>1142916000</v>
      </c>
      <c r="D105" s="19">
        <f>+D106</f>
        <v>0</v>
      </c>
      <c r="E105" s="19">
        <f>+E106</f>
        <v>-25000000</v>
      </c>
      <c r="F105" s="19">
        <f>+F106</f>
        <v>1117916000</v>
      </c>
    </row>
    <row r="106" spans="1:6" s="41" customFormat="1" ht="13.5">
      <c r="A106" s="40" t="s">
        <v>115</v>
      </c>
      <c r="B106" s="24" t="s">
        <v>203</v>
      </c>
      <c r="C106" s="25">
        <f>SUM(C107:C109)</f>
        <v>1142916000</v>
      </c>
      <c r="D106" s="25">
        <f>SUM(D107:D109)</f>
        <v>0</v>
      </c>
      <c r="E106" s="25">
        <f>SUM(E107:E109)</f>
        <v>-25000000</v>
      </c>
      <c r="F106" s="25">
        <f>SUM(F107:F109)</f>
        <v>1117916000</v>
      </c>
    </row>
    <row r="107" spans="1:6" s="41" customFormat="1" ht="13.5">
      <c r="A107" s="40" t="s">
        <v>116</v>
      </c>
      <c r="B107" s="24" t="s">
        <v>204</v>
      </c>
      <c r="C107" s="25">
        <v>179240600</v>
      </c>
      <c r="D107" s="25">
        <v>0</v>
      </c>
      <c r="E107" s="25">
        <v>-9889333</v>
      </c>
      <c r="F107" s="25">
        <f>+C107+E107</f>
        <v>169351267</v>
      </c>
    </row>
    <row r="108" spans="1:6" s="41" customFormat="1" ht="13.5">
      <c r="A108" s="40" t="s">
        <v>230</v>
      </c>
      <c r="B108" s="24" t="s">
        <v>231</v>
      </c>
      <c r="C108" s="25">
        <v>173960400</v>
      </c>
      <c r="D108" s="25">
        <v>0</v>
      </c>
      <c r="E108" s="25"/>
      <c r="F108" s="25">
        <f>+C108+E108</f>
        <v>173960400</v>
      </c>
    </row>
    <row r="109" spans="1:6" s="41" customFormat="1" ht="13.5">
      <c r="A109" s="40" t="s">
        <v>117</v>
      </c>
      <c r="B109" s="24" t="s">
        <v>205</v>
      </c>
      <c r="C109" s="25">
        <v>789715000</v>
      </c>
      <c r="D109" s="25">
        <v>0</v>
      </c>
      <c r="E109" s="25">
        <v>-15110667</v>
      </c>
      <c r="F109" s="25">
        <f>+C109+E109</f>
        <v>774604333</v>
      </c>
    </row>
    <row r="110" spans="1:6" s="37" customFormat="1" ht="13.5">
      <c r="A110" s="39" t="s">
        <v>118</v>
      </c>
      <c r="B110" s="18" t="s">
        <v>119</v>
      </c>
      <c r="C110" s="19">
        <f>+C111</f>
        <v>896851100</v>
      </c>
      <c r="D110" s="19">
        <f>+D111</f>
        <v>0</v>
      </c>
      <c r="E110" s="19">
        <f>+E111</f>
        <v>0</v>
      </c>
      <c r="F110" s="19">
        <f>+F111</f>
        <v>896851100</v>
      </c>
    </row>
    <row r="111" spans="1:6" s="41" customFormat="1" ht="13.5">
      <c r="A111" s="40" t="s">
        <v>120</v>
      </c>
      <c r="B111" s="24" t="s">
        <v>121</v>
      </c>
      <c r="C111" s="25">
        <f>SUM(C112:C114)</f>
        <v>896851100</v>
      </c>
      <c r="D111" s="25">
        <f>SUM(D112:D114)</f>
        <v>0</v>
      </c>
      <c r="E111" s="25">
        <f>SUM(E112:E114)</f>
        <v>0</v>
      </c>
      <c r="F111" s="25">
        <f>SUM(F112:F114)</f>
        <v>896851100</v>
      </c>
    </row>
    <row r="112" spans="1:6" s="41" customFormat="1" ht="13.5">
      <c r="A112" s="40" t="s">
        <v>122</v>
      </c>
      <c r="B112" s="24" t="s">
        <v>123</v>
      </c>
      <c r="C112" s="52">
        <v>860851100</v>
      </c>
      <c r="D112" s="25">
        <v>0</v>
      </c>
      <c r="E112" s="25"/>
      <c r="F112" s="25">
        <f>+C112+E112</f>
        <v>860851100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>
        <v>0</v>
      </c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f>+C116</f>
        <v>3676561616</v>
      </c>
      <c r="D115" s="19">
        <f>+D116</f>
        <v>0</v>
      </c>
      <c r="E115" s="19">
        <f>+E116</f>
        <v>-156949732</v>
      </c>
      <c r="F115" s="19">
        <f>+F116</f>
        <v>3519611884</v>
      </c>
    </row>
    <row r="116" spans="1:6" s="41" customFormat="1" ht="13.5">
      <c r="A116" s="40" t="s">
        <v>127</v>
      </c>
      <c r="B116" s="24" t="s">
        <v>206</v>
      </c>
      <c r="C116" s="25">
        <f>SUM(C117:C118)</f>
        <v>3676561616</v>
      </c>
      <c r="D116" s="25">
        <f>SUM(D117:D118)</f>
        <v>0</v>
      </c>
      <c r="E116" s="25">
        <f>SUM(E117:E118)</f>
        <v>-156949732</v>
      </c>
      <c r="F116" s="25">
        <f>SUM(F117:F118)</f>
        <v>3519611884</v>
      </c>
    </row>
    <row r="117" spans="1:6" s="29" customFormat="1" ht="13.5">
      <c r="A117" s="28" t="s">
        <v>128</v>
      </c>
      <c r="B117" s="24" t="s">
        <v>207</v>
      </c>
      <c r="C117" s="25">
        <v>2808451928</v>
      </c>
      <c r="D117" s="25">
        <v>0</v>
      </c>
      <c r="E117" s="25">
        <v>-156949732</v>
      </c>
      <c r="F117" s="25">
        <f>+C117+E117</f>
        <v>2651502196</v>
      </c>
    </row>
    <row r="118" spans="1:6" s="29" customFormat="1" ht="13.5">
      <c r="A118" s="28" t="s">
        <v>129</v>
      </c>
      <c r="B118" s="24" t="s">
        <v>208</v>
      </c>
      <c r="C118" s="25">
        <v>868109688</v>
      </c>
      <c r="D118" s="25">
        <v>0</v>
      </c>
      <c r="E118" s="25"/>
      <c r="F118" s="25">
        <f>+C118+E118</f>
        <v>868109688</v>
      </c>
    </row>
    <row r="119" spans="1:6" s="37" customFormat="1" ht="13.5">
      <c r="A119" s="39" t="s">
        <v>130</v>
      </c>
      <c r="B119" s="18" t="s">
        <v>131</v>
      </c>
      <c r="C119" s="19">
        <f aca="true" t="shared" si="3" ref="C119:F120">+C120</f>
        <v>2693433800</v>
      </c>
      <c r="D119" s="19">
        <f t="shared" si="3"/>
        <v>0</v>
      </c>
      <c r="E119" s="19">
        <f t="shared" si="3"/>
        <v>-300202233</v>
      </c>
      <c r="F119" s="19">
        <f t="shared" si="3"/>
        <v>2393231567</v>
      </c>
    </row>
    <row r="120" spans="1:6" s="41" customFormat="1" ht="13.5">
      <c r="A120" s="40" t="s">
        <v>132</v>
      </c>
      <c r="B120" s="24" t="s">
        <v>226</v>
      </c>
      <c r="C120" s="25">
        <f t="shared" si="3"/>
        <v>2693433800</v>
      </c>
      <c r="D120" s="25">
        <f t="shared" si="3"/>
        <v>0</v>
      </c>
      <c r="E120" s="25">
        <f t="shared" si="3"/>
        <v>-300202233</v>
      </c>
      <c r="F120" s="25">
        <f t="shared" si="3"/>
        <v>2393231567</v>
      </c>
    </row>
    <row r="121" spans="1:6" s="41" customFormat="1" ht="13.5">
      <c r="A121" s="40" t="s">
        <v>133</v>
      </c>
      <c r="B121" s="24" t="s">
        <v>209</v>
      </c>
      <c r="C121" s="25">
        <v>2693433800</v>
      </c>
      <c r="D121" s="25">
        <v>0</v>
      </c>
      <c r="E121" s="25">
        <v>-300202233</v>
      </c>
      <c r="F121" s="25">
        <f>+C121+E121</f>
        <v>2393231567</v>
      </c>
    </row>
    <row r="122" spans="1:6" s="17" customFormat="1" ht="13.5">
      <c r="A122" s="42" t="s">
        <v>135</v>
      </c>
      <c r="B122" s="42" t="s">
        <v>134</v>
      </c>
      <c r="C122" s="43">
        <f>+C123</f>
        <v>1758456199</v>
      </c>
      <c r="D122" s="43">
        <f>+D123</f>
        <v>0</v>
      </c>
      <c r="E122" s="43">
        <f>+E123</f>
        <v>227523019</v>
      </c>
      <c r="F122" s="43">
        <f>+F123</f>
        <v>1985979218</v>
      </c>
    </row>
    <row r="123" spans="1:6" ht="13.5">
      <c r="A123" s="44" t="s">
        <v>135</v>
      </c>
      <c r="B123" s="44" t="s">
        <v>134</v>
      </c>
      <c r="C123" s="45">
        <v>1758456199</v>
      </c>
      <c r="D123" s="45">
        <v>0</v>
      </c>
      <c r="E123" s="45">
        <v>227523019</v>
      </c>
      <c r="F123" s="25">
        <f>+C123+E123</f>
        <v>1985979218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B5:F5"/>
    <mergeCell ref="E129:F129"/>
    <mergeCell ref="E130:F13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7.57421875" style="8" customWidth="1"/>
    <col min="6" max="6" width="19.7109375" style="8" bestFit="1" customWidth="1"/>
    <col min="7" max="7" width="3.28125" style="8" bestFit="1" customWidth="1"/>
    <col min="8" max="8" width="14.8515625" style="8" bestFit="1" customWidth="1"/>
    <col min="9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246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234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f>+C9+C73</f>
        <v>102241327000</v>
      </c>
      <c r="D8" s="19">
        <v>0</v>
      </c>
      <c r="E8" s="19">
        <f>+E9+E73</f>
        <v>97946459</v>
      </c>
      <c r="F8" s="19">
        <f>+F9+F73</f>
        <v>99180586372</v>
      </c>
      <c r="G8" s="55">
        <f>+ENERO!C8-'OCT. '!F8</f>
        <v>0</v>
      </c>
    </row>
    <row r="9" spans="1:7" s="21" customFormat="1" ht="13.5">
      <c r="A9" s="22" t="s">
        <v>216</v>
      </c>
      <c r="B9" s="18" t="s">
        <v>1</v>
      </c>
      <c r="C9" s="19">
        <f>+C10+C46+C72</f>
        <v>23001617000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f>+C11+C27+C31</f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f>SUM(C12:C26)</f>
        <v>10421399000</v>
      </c>
      <c r="D11" s="19">
        <f>SUM(D12:D26)</f>
        <v>0</v>
      </c>
      <c r="E11" s="19">
        <f>SUM(E12:E26)</f>
        <v>0</v>
      </c>
      <c r="F11" s="19">
        <f>SUM(F12:F26)</f>
        <v>10421399000</v>
      </c>
    </row>
    <row r="12" spans="1:6" s="26" customFormat="1" ht="13.5">
      <c r="A12" s="24" t="s">
        <v>4</v>
      </c>
      <c r="B12" s="24" t="s">
        <v>140</v>
      </c>
      <c r="C12" s="25">
        <v>5492160616</v>
      </c>
      <c r="D12" s="25">
        <v>0</v>
      </c>
      <c r="E12" s="25"/>
      <c r="F12" s="25">
        <f>+C12+E12</f>
        <v>5492160616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718816000</v>
      </c>
      <c r="D18" s="25">
        <v>0</v>
      </c>
      <c r="E18" s="25"/>
      <c r="F18" s="25">
        <f t="shared" si="0"/>
        <v>718816000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354757146</v>
      </c>
      <c r="D20" s="25">
        <v>0</v>
      </c>
      <c r="E20" s="25"/>
      <c r="F20" s="25">
        <f t="shared" si="0"/>
        <v>354757146</v>
      </c>
    </row>
    <row r="21" spans="1:6" s="29" customFormat="1" ht="13.5">
      <c r="A21" s="28" t="s">
        <v>17</v>
      </c>
      <c r="B21" s="24" t="s">
        <v>145</v>
      </c>
      <c r="C21" s="25">
        <v>1587274000</v>
      </c>
      <c r="D21" s="25">
        <v>0</v>
      </c>
      <c r="E21" s="25"/>
      <c r="F21" s="25">
        <f t="shared" si="0"/>
        <v>1587274000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>
        <v>39158238</v>
      </c>
      <c r="D24" s="25">
        <v>0</v>
      </c>
      <c r="E24" s="25"/>
      <c r="F24" s="25">
        <f t="shared" si="0"/>
        <v>39158238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31">
        <f>+C29+C30</f>
        <v>3675510000</v>
      </c>
      <c r="D27" s="19">
        <f>+D29+D30</f>
        <v>0</v>
      </c>
      <c r="E27" s="19">
        <f>+E29+E30</f>
        <v>0</v>
      </c>
      <c r="F27" s="31">
        <f>+F29+F30</f>
        <v>3675510000</v>
      </c>
    </row>
    <row r="28" spans="1:6" s="29" customFormat="1" ht="13.5">
      <c r="A28" s="28" t="s">
        <v>26</v>
      </c>
      <c r="B28" s="24" t="s">
        <v>27</v>
      </c>
      <c r="C28" s="25">
        <v>2695000000</v>
      </c>
      <c r="D28" s="25">
        <f>+D29</f>
        <v>0</v>
      </c>
      <c r="E28" s="25">
        <f>+E29</f>
        <v>0</v>
      </c>
      <c r="F28" s="27">
        <f>+F29</f>
        <v>2915000000</v>
      </c>
    </row>
    <row r="29" spans="1:6" s="29" customFormat="1" ht="13.5">
      <c r="A29" s="28" t="s">
        <v>28</v>
      </c>
      <c r="B29" s="24" t="s">
        <v>29</v>
      </c>
      <c r="C29" s="25">
        <v>2915000000</v>
      </c>
      <c r="D29" s="25">
        <v>0</v>
      </c>
      <c r="E29" s="25"/>
      <c r="F29" s="25">
        <f>+C29+E29</f>
        <v>2915000000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31">
        <f>+C32+C38</f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31">
        <f>SUM(C33:C37)</f>
        <v>2247753000</v>
      </c>
      <c r="D32" s="19">
        <f>SUM(D33:D37)</f>
        <v>0</v>
      </c>
      <c r="E32" s="19">
        <f>SUM(E33:E37)</f>
        <v>0</v>
      </c>
      <c r="F32" s="31">
        <f>SUM(F33:F37)</f>
        <v>2247753000</v>
      </c>
    </row>
    <row r="33" spans="1:6" s="29" customFormat="1" ht="13.5">
      <c r="A33" s="28" t="s">
        <v>34</v>
      </c>
      <c r="B33" s="24" t="s">
        <v>150</v>
      </c>
      <c r="C33" s="25">
        <v>552554000</v>
      </c>
      <c r="D33" s="25">
        <v>0</v>
      </c>
      <c r="E33" s="25"/>
      <c r="F33" s="25">
        <f>+C33+E33</f>
        <v>552554000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630808000</v>
      </c>
      <c r="D35" s="25">
        <v>0</v>
      </c>
      <c r="E35" s="25"/>
      <c r="F35" s="25">
        <f>+C35+E35</f>
        <v>630808000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345166000</v>
      </c>
      <c r="D37" s="25">
        <v>0</v>
      </c>
      <c r="E37" s="25"/>
      <c r="F37" s="25">
        <f>+C37+E37</f>
        <v>345166000</v>
      </c>
    </row>
    <row r="38" spans="1:6" s="32" customFormat="1" ht="13.5">
      <c r="A38" s="30" t="s">
        <v>41</v>
      </c>
      <c r="B38" s="18" t="s">
        <v>153</v>
      </c>
      <c r="C38" s="31">
        <f>SUM(C39:C45)</f>
        <v>1479855000</v>
      </c>
      <c r="D38" s="19">
        <f>SUM(D39:D45)</f>
        <v>0</v>
      </c>
      <c r="E38" s="19">
        <f>SUM(E39:E45)</f>
        <v>0</v>
      </c>
      <c r="F38" s="31">
        <f>SUM(F39:F45)</f>
        <v>1479855000</v>
      </c>
    </row>
    <row r="39" spans="1:6" s="29" customFormat="1" ht="13.5">
      <c r="A39" s="28" t="s">
        <v>42</v>
      </c>
      <c r="B39" s="24" t="s">
        <v>154</v>
      </c>
      <c r="C39" s="25">
        <v>525034000</v>
      </c>
      <c r="D39" s="25">
        <v>0</v>
      </c>
      <c r="E39" s="25"/>
      <c r="F39" s="25">
        <f aca="true" t="shared" si="1" ref="F39:F45">+C39+E39</f>
        <v>525034000</v>
      </c>
    </row>
    <row r="40" spans="1:6" s="29" customFormat="1" ht="13.5">
      <c r="A40" s="28" t="s">
        <v>43</v>
      </c>
      <c r="B40" s="24" t="s">
        <v>155</v>
      </c>
      <c r="C40" s="25">
        <v>502420000</v>
      </c>
      <c r="D40" s="25">
        <v>0</v>
      </c>
      <c r="E40" s="25"/>
      <c r="F40" s="25">
        <f t="shared" si="1"/>
        <v>502420000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267122000</v>
      </c>
      <c r="D42" s="25">
        <v>0</v>
      </c>
      <c r="E42" s="25"/>
      <c r="F42" s="25">
        <f t="shared" si="1"/>
        <v>267122000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85241000</v>
      </c>
      <c r="D44" s="25">
        <v>0</v>
      </c>
      <c r="E44" s="25"/>
      <c r="F44" s="25">
        <f t="shared" si="1"/>
        <v>85241000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31">
        <f>+C47+C53+C69</f>
        <v>5177100000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31">
        <f>SUM(C48:C52)</f>
        <v>1605046380</v>
      </c>
      <c r="D47" s="19">
        <f>SUM(D48:D52)</f>
        <v>0</v>
      </c>
      <c r="E47" s="19">
        <f>SUM(E48:E52)</f>
        <v>0</v>
      </c>
      <c r="F47" s="31">
        <f>SUM(F48:F52)</f>
        <v>1605046380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1800000</v>
      </c>
      <c r="D48" s="25">
        <v>0</v>
      </c>
      <c r="E48" s="25"/>
      <c r="F48" s="25">
        <f>+C48+E48</f>
        <v>1800000</v>
      </c>
    </row>
    <row r="49" spans="1:6" s="29" customFormat="1" ht="13.5">
      <c r="A49" s="28" t="s">
        <v>54</v>
      </c>
      <c r="B49" s="24" t="s">
        <v>55</v>
      </c>
      <c r="C49" s="25">
        <v>1274880380</v>
      </c>
      <c r="D49" s="25">
        <v>0</v>
      </c>
      <c r="E49" s="25"/>
      <c r="F49" s="25">
        <f>+C49+E49</f>
        <v>1274880380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8" s="29" customFormat="1" ht="13.5">
      <c r="A51" s="28" t="s">
        <v>57</v>
      </c>
      <c r="B51" s="24" t="s">
        <v>58</v>
      </c>
      <c r="C51" s="25">
        <v>202766000</v>
      </c>
      <c r="D51" s="25">
        <v>0</v>
      </c>
      <c r="E51" s="25"/>
      <c r="F51" s="25">
        <f>+C51+E51</f>
        <v>202766000</v>
      </c>
      <c r="H51" s="56"/>
    </row>
    <row r="52" spans="1:6" s="29" customFormat="1" ht="13.5">
      <c r="A52" s="28" t="s">
        <v>175</v>
      </c>
      <c r="B52" s="24" t="s">
        <v>174</v>
      </c>
      <c r="C52" s="25">
        <v>25600000</v>
      </c>
      <c r="D52" s="25"/>
      <c r="E52" s="25"/>
      <c r="F52" s="25">
        <f>+C52+E52</f>
        <v>25600000</v>
      </c>
    </row>
    <row r="53" spans="1:7" s="32" customFormat="1" ht="13.5">
      <c r="A53" s="30" t="s">
        <v>59</v>
      </c>
      <c r="B53" s="18" t="s">
        <v>161</v>
      </c>
      <c r="C53" s="31">
        <f>SUM(C54:C68)</f>
        <v>3547053620</v>
      </c>
      <c r="D53" s="19">
        <f>SUM(D54:D68)</f>
        <v>0</v>
      </c>
      <c r="E53" s="19">
        <f>SUM(E54:E68)</f>
        <v>0</v>
      </c>
      <c r="F53" s="31">
        <f>SUM(F54:F68)</f>
        <v>3547053620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142910000</v>
      </c>
      <c r="D54" s="25">
        <v>0</v>
      </c>
      <c r="E54" s="25"/>
      <c r="F54" s="25">
        <f aca="true" t="shared" si="2" ref="F54:F68">+C54+E54</f>
        <v>142910000</v>
      </c>
    </row>
    <row r="55" spans="1:6" s="29" customFormat="1" ht="13.5">
      <c r="A55" s="28" t="s">
        <v>219</v>
      </c>
      <c r="B55" s="24" t="s">
        <v>220</v>
      </c>
      <c r="C55" s="25">
        <v>44559620</v>
      </c>
      <c r="D55" s="25"/>
      <c r="E55" s="25"/>
      <c r="F55" s="25">
        <f t="shared" si="2"/>
        <v>44559620</v>
      </c>
    </row>
    <row r="56" spans="1:6" s="29" customFormat="1" ht="13.5">
      <c r="A56" s="28" t="s">
        <v>62</v>
      </c>
      <c r="B56" s="24" t="s">
        <v>162</v>
      </c>
      <c r="C56" s="25">
        <v>746800000</v>
      </c>
      <c r="D56" s="25">
        <v>0</v>
      </c>
      <c r="E56" s="25"/>
      <c r="F56" s="25">
        <f t="shared" si="2"/>
        <v>746800000</v>
      </c>
    </row>
    <row r="57" spans="1:6" s="29" customFormat="1" ht="13.5">
      <c r="A57" s="28" t="s">
        <v>63</v>
      </c>
      <c r="B57" s="24" t="s">
        <v>64</v>
      </c>
      <c r="C57" s="25">
        <v>48450000</v>
      </c>
      <c r="D57" s="25">
        <v>0</v>
      </c>
      <c r="E57" s="25"/>
      <c r="F57" s="25">
        <f t="shared" si="2"/>
        <v>48450000</v>
      </c>
    </row>
    <row r="58" spans="1:6" s="29" customFormat="1" ht="13.5">
      <c r="A58" s="28" t="s">
        <v>65</v>
      </c>
      <c r="B58" s="24" t="s">
        <v>66</v>
      </c>
      <c r="C58" s="25">
        <v>1586900000</v>
      </c>
      <c r="D58" s="25">
        <v>0</v>
      </c>
      <c r="E58" s="25"/>
      <c r="F58" s="25">
        <f t="shared" si="2"/>
        <v>1586900000</v>
      </c>
    </row>
    <row r="59" spans="1:6" s="29" customFormat="1" ht="13.5">
      <c r="A59" s="28" t="s">
        <v>67</v>
      </c>
      <c r="B59" s="24" t="s">
        <v>68</v>
      </c>
      <c r="C59" s="25">
        <v>255000000</v>
      </c>
      <c r="D59" s="25">
        <v>0</v>
      </c>
      <c r="E59" s="25"/>
      <c r="F59" s="25">
        <f t="shared" si="2"/>
        <v>255000000</v>
      </c>
    </row>
    <row r="60" spans="1:6" s="29" customFormat="1" ht="13.5">
      <c r="A60" s="28" t="s">
        <v>69</v>
      </c>
      <c r="B60" s="24" t="s">
        <v>163</v>
      </c>
      <c r="C60" s="25">
        <v>248700000</v>
      </c>
      <c r="D60" s="25">
        <v>0</v>
      </c>
      <c r="E60" s="25"/>
      <c r="F60" s="25">
        <f t="shared" si="2"/>
        <v>248700000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23000000</v>
      </c>
      <c r="D62" s="25">
        <v>0</v>
      </c>
      <c r="E62" s="25"/>
      <c r="F62" s="25">
        <f t="shared" si="2"/>
        <v>23000000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40000000</v>
      </c>
      <c r="D64" s="25"/>
      <c r="E64" s="25"/>
      <c r="F64" s="25">
        <f t="shared" si="2"/>
        <v>40000000</v>
      </c>
    </row>
    <row r="65" spans="1:6" s="29" customFormat="1" ht="13.5">
      <c r="A65" s="28" t="s">
        <v>235</v>
      </c>
      <c r="B65" s="24" t="s">
        <v>236</v>
      </c>
      <c r="C65" s="25">
        <v>0</v>
      </c>
      <c r="D65" s="25"/>
      <c r="E65" s="25"/>
      <c r="F65" s="25">
        <f t="shared" si="2"/>
        <v>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0</v>
      </c>
      <c r="D67" s="25">
        <v>0</v>
      </c>
      <c r="E67" s="25"/>
      <c r="F67" s="25">
        <f t="shared" si="2"/>
        <v>0</v>
      </c>
    </row>
    <row r="68" spans="1:6" s="29" customFormat="1" ht="13.5">
      <c r="A68" s="28" t="s">
        <v>78</v>
      </c>
      <c r="B68" s="24" t="s">
        <v>79</v>
      </c>
      <c r="C68" s="25">
        <v>48734000</v>
      </c>
      <c r="D68" s="25">
        <v>0</v>
      </c>
      <c r="E68" s="25"/>
      <c r="F68" s="25">
        <f t="shared" si="2"/>
        <v>48734000</v>
      </c>
    </row>
    <row r="69" spans="1:6" s="32" customFormat="1" ht="13.5">
      <c r="A69" s="30" t="s">
        <v>177</v>
      </c>
      <c r="B69" s="18" t="s">
        <v>178</v>
      </c>
      <c r="C69" s="19">
        <v>25000000</v>
      </c>
      <c r="D69" s="19">
        <f>SUM(D70:D71)</f>
        <v>0</v>
      </c>
      <c r="E69" s="19">
        <f>SUM(E70:E71)</f>
        <v>0</v>
      </c>
      <c r="F69" s="19">
        <f>SUM(F70:F71)</f>
        <v>30200000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30200000</v>
      </c>
      <c r="D71" s="25">
        <v>0</v>
      </c>
      <c r="E71" s="25"/>
      <c r="F71" s="25">
        <f>+C71+E71</f>
        <v>30200000</v>
      </c>
    </row>
    <row r="72" spans="1:6" s="29" customFormat="1" ht="13.5">
      <c r="A72" s="35" t="s">
        <v>223</v>
      </c>
      <c r="B72" s="24" t="s">
        <v>134</v>
      </c>
      <c r="C72" s="25">
        <v>0</v>
      </c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f>+C74+C122</f>
        <v>79239710000</v>
      </c>
      <c r="D73" s="19">
        <v>0</v>
      </c>
      <c r="E73" s="19">
        <f>+E74+E122</f>
        <v>97946459</v>
      </c>
      <c r="F73" s="19">
        <f>+F74+F122</f>
        <v>76173769372</v>
      </c>
    </row>
    <row r="74" spans="1:6" s="37" customFormat="1" ht="13.5">
      <c r="A74" s="38" t="s">
        <v>138</v>
      </c>
      <c r="B74" s="18" t="s">
        <v>82</v>
      </c>
      <c r="C74" s="19">
        <f>+C75</f>
        <v>77253730782</v>
      </c>
      <c r="D74" s="19">
        <v>0</v>
      </c>
      <c r="E74" s="19">
        <f>+E75</f>
        <v>0</v>
      </c>
      <c r="F74" s="19">
        <f>+F75</f>
        <v>74089843695</v>
      </c>
    </row>
    <row r="75" spans="1:6" s="37" customFormat="1" ht="13.5">
      <c r="A75" s="39" t="s">
        <v>83</v>
      </c>
      <c r="B75" s="18" t="s">
        <v>84</v>
      </c>
      <c r="C75" s="19">
        <f>+C76+C104</f>
        <v>77253730782</v>
      </c>
      <c r="D75" s="19">
        <v>0</v>
      </c>
      <c r="E75" s="19">
        <f>+E76+E104</f>
        <v>0</v>
      </c>
      <c r="F75" s="19">
        <f>+F76+F104</f>
        <v>74089843695</v>
      </c>
    </row>
    <row r="76" spans="1:6" s="37" customFormat="1" ht="13.5">
      <c r="A76" s="39" t="s">
        <v>85</v>
      </c>
      <c r="B76" s="18" t="s">
        <v>179</v>
      </c>
      <c r="C76" s="19">
        <f>+C77+C88+C92+C97</f>
        <v>69326120231</v>
      </c>
      <c r="D76" s="19">
        <v>0</v>
      </c>
      <c r="E76" s="19">
        <f>+E77+E88+E92+E97</f>
        <v>0</v>
      </c>
      <c r="F76" s="19">
        <f>+F77+F88+F92+F97</f>
        <v>66162233144</v>
      </c>
    </row>
    <row r="77" spans="1:6" s="37" customFormat="1" ht="13.5">
      <c r="A77" s="39" t="s">
        <v>86</v>
      </c>
      <c r="B77" s="18" t="s">
        <v>180</v>
      </c>
      <c r="C77" s="19">
        <f>+C78+C80+C83</f>
        <v>31910042041</v>
      </c>
      <c r="D77" s="19">
        <v>0</v>
      </c>
      <c r="E77" s="19">
        <f>+E78+E80+E83</f>
        <v>0</v>
      </c>
      <c r="F77" s="19">
        <f>+F78+F80+F83</f>
        <v>28296154954</v>
      </c>
    </row>
    <row r="78" spans="1:6" s="41" customFormat="1" ht="13.5">
      <c r="A78" s="40" t="s">
        <v>87</v>
      </c>
      <c r="B78" s="24" t="s">
        <v>181</v>
      </c>
      <c r="C78" s="25">
        <v>2897499100</v>
      </c>
      <c r="D78" s="25">
        <f>+D79</f>
        <v>0</v>
      </c>
      <c r="E78" s="25"/>
      <c r="F78" s="25">
        <f>+F79</f>
        <v>2897499100</v>
      </c>
    </row>
    <row r="79" spans="1:6" s="41" customFormat="1" ht="13.5">
      <c r="A79" s="40" t="s">
        <v>88</v>
      </c>
      <c r="B79" s="24" t="s">
        <v>182</v>
      </c>
      <c r="C79" s="25">
        <v>2897499100</v>
      </c>
      <c r="D79" s="25">
        <v>0</v>
      </c>
      <c r="E79" s="25"/>
      <c r="F79" s="25">
        <f>+C79+E79</f>
        <v>2897499100</v>
      </c>
    </row>
    <row r="80" spans="1:6" s="41" customFormat="1" ht="13.5">
      <c r="A80" s="40" t="s">
        <v>89</v>
      </c>
      <c r="B80" s="24" t="s">
        <v>183</v>
      </c>
      <c r="C80" s="25">
        <v>12341000000</v>
      </c>
      <c r="D80" s="25">
        <f>SUM(D81:D82)</f>
        <v>0</v>
      </c>
      <c r="E80" s="25"/>
      <c r="F80" s="25">
        <f>SUM(F81:F82)</f>
        <v>9275059372</v>
      </c>
    </row>
    <row r="81" spans="1:6" s="41" customFormat="1" ht="13.5">
      <c r="A81" s="40" t="s">
        <v>90</v>
      </c>
      <c r="B81" s="24" t="s">
        <v>184</v>
      </c>
      <c r="C81" s="25">
        <v>11404510000</v>
      </c>
      <c r="D81" s="25">
        <v>0</v>
      </c>
      <c r="E81" s="25">
        <v>-3112256028</v>
      </c>
      <c r="F81" s="25">
        <f>+C81+E81</f>
        <v>8292253972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>
        <v>46315400</v>
      </c>
      <c r="F82" s="25">
        <f>+C82+E82</f>
        <v>982805400</v>
      </c>
    </row>
    <row r="83" spans="1:6" s="41" customFormat="1" ht="13.5">
      <c r="A83" s="40" t="s">
        <v>92</v>
      </c>
      <c r="B83" s="24" t="s">
        <v>186</v>
      </c>
      <c r="C83" s="25">
        <v>16671542941</v>
      </c>
      <c r="D83" s="25">
        <f>SUM(D84:D87)</f>
        <v>0</v>
      </c>
      <c r="E83" s="25"/>
      <c r="F83" s="25">
        <f>SUM(F84:F87)</f>
        <v>16123596482</v>
      </c>
    </row>
    <row r="84" spans="1:6" s="41" customFormat="1" ht="13.5">
      <c r="A84" s="40" t="s">
        <v>93</v>
      </c>
      <c r="B84" s="24" t="s">
        <v>187</v>
      </c>
      <c r="C84" s="25">
        <v>7823525769</v>
      </c>
      <c r="D84" s="25">
        <v>0</v>
      </c>
      <c r="E84" s="25">
        <v>-475983084</v>
      </c>
      <c r="F84" s="25">
        <f>+C84+E84</f>
        <v>7347542685</v>
      </c>
    </row>
    <row r="85" spans="1:6" s="41" customFormat="1" ht="13.5">
      <c r="A85" s="40" t="s">
        <v>94</v>
      </c>
      <c r="B85" s="24" t="s">
        <v>188</v>
      </c>
      <c r="C85" s="25">
        <v>415593596</v>
      </c>
      <c r="D85" s="25">
        <v>0</v>
      </c>
      <c r="E85" s="25">
        <v>-75405747</v>
      </c>
      <c r="F85" s="25">
        <f>+C85+E85</f>
        <v>340187849</v>
      </c>
    </row>
    <row r="86" spans="1:6" s="41" customFormat="1" ht="13.5">
      <c r="A86" s="40" t="s">
        <v>95</v>
      </c>
      <c r="B86" s="24" t="s">
        <v>182</v>
      </c>
      <c r="C86" s="25">
        <v>7213356403</v>
      </c>
      <c r="D86" s="25">
        <v>0</v>
      </c>
      <c r="E86" s="25">
        <v>3442372</v>
      </c>
      <c r="F86" s="25">
        <f>+C86+E86</f>
        <v>7216798775</v>
      </c>
    </row>
    <row r="87" spans="1:6" s="41" customFormat="1" ht="13.5">
      <c r="A87" s="40" t="s">
        <v>96</v>
      </c>
      <c r="B87" s="24" t="s">
        <v>189</v>
      </c>
      <c r="C87" s="25">
        <v>1219067173</v>
      </c>
      <c r="D87" s="25">
        <v>0</v>
      </c>
      <c r="E87" s="25"/>
      <c r="F87" s="25">
        <f>+C87+E87</f>
        <v>1219067173</v>
      </c>
    </row>
    <row r="88" spans="1:6" s="37" customFormat="1" ht="13.5">
      <c r="A88" s="39" t="s">
        <v>97</v>
      </c>
      <c r="B88" s="18" t="s">
        <v>190</v>
      </c>
      <c r="C88" s="19">
        <f>+C89</f>
        <v>4187000000</v>
      </c>
      <c r="D88" s="19">
        <f>+D89</f>
        <v>0</v>
      </c>
      <c r="E88" s="19">
        <f>+E89</f>
        <v>0</v>
      </c>
      <c r="F88" s="19">
        <f>+F89</f>
        <v>4187000000</v>
      </c>
    </row>
    <row r="89" spans="1:6" s="41" customFormat="1" ht="13.5">
      <c r="A89" s="40" t="s">
        <v>98</v>
      </c>
      <c r="B89" s="24" t="s">
        <v>191</v>
      </c>
      <c r="C89" s="25">
        <v>4187000000</v>
      </c>
      <c r="D89" s="25">
        <f>SUM(D90:D91)</f>
        <v>0</v>
      </c>
      <c r="E89" s="25"/>
      <c r="F89" s="25">
        <f>SUM(F90:F91)</f>
        <v>4187000000</v>
      </c>
    </row>
    <row r="90" spans="1:6" s="41" customFormat="1" ht="13.5">
      <c r="A90" s="40" t="s">
        <v>99</v>
      </c>
      <c r="B90" s="24" t="s">
        <v>192</v>
      </c>
      <c r="C90" s="25">
        <v>4060217000</v>
      </c>
      <c r="D90" s="25">
        <v>0</v>
      </c>
      <c r="E90" s="25"/>
      <c r="F90" s="25">
        <f>+C90+E90</f>
        <v>4060217000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f>+C93</f>
        <v>4012653999</v>
      </c>
      <c r="D92" s="19">
        <f>+D93</f>
        <v>0</v>
      </c>
      <c r="E92" s="19">
        <f>+E93</f>
        <v>0</v>
      </c>
      <c r="F92" s="19">
        <f>+F93</f>
        <v>4012653999</v>
      </c>
    </row>
    <row r="93" spans="1:6" s="41" customFormat="1" ht="13.5">
      <c r="A93" s="40" t="s">
        <v>103</v>
      </c>
      <c r="B93" s="24" t="s">
        <v>194</v>
      </c>
      <c r="C93" s="25">
        <v>4012653999</v>
      </c>
      <c r="D93" s="25">
        <f>SUM(D94:D96)</f>
        <v>0</v>
      </c>
      <c r="E93" s="25"/>
      <c r="F93" s="25">
        <f>SUM(F94:F96)</f>
        <v>4012653999</v>
      </c>
    </row>
    <row r="94" spans="1:6" s="41" customFormat="1" ht="13.5">
      <c r="A94" s="40" t="s">
        <v>104</v>
      </c>
      <c r="B94" s="24" t="s">
        <v>195</v>
      </c>
      <c r="C94" s="25">
        <v>0</v>
      </c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3124963999</v>
      </c>
      <c r="D95" s="25">
        <v>0</v>
      </c>
      <c r="E95" s="25"/>
      <c r="F95" s="25">
        <f>+C95+E95</f>
        <v>3124963999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f>+C98+C100+C102</f>
        <v>29216424191</v>
      </c>
      <c r="D97" s="19">
        <f>+D98+D100+D102</f>
        <v>0</v>
      </c>
      <c r="E97" s="19">
        <f>+E98+E100+E102</f>
        <v>0</v>
      </c>
      <c r="F97" s="19">
        <f>+F98+F100+F102</f>
        <v>29666424191</v>
      </c>
    </row>
    <row r="98" spans="1:6" s="41" customFormat="1" ht="13.5">
      <c r="A98" s="40" t="s">
        <v>109</v>
      </c>
      <c r="B98" s="24" t="s">
        <v>198</v>
      </c>
      <c r="C98" s="25">
        <v>10620236221</v>
      </c>
      <c r="D98" s="25">
        <f>+D99</f>
        <v>0</v>
      </c>
      <c r="E98" s="25"/>
      <c r="F98" s="25">
        <f>+F99</f>
        <v>10620236221</v>
      </c>
    </row>
    <row r="99" spans="1:6" s="41" customFormat="1" ht="13.5">
      <c r="A99" s="40" t="s">
        <v>110</v>
      </c>
      <c r="B99" s="24" t="s">
        <v>199</v>
      </c>
      <c r="C99" s="25">
        <v>10620236221</v>
      </c>
      <c r="D99" s="25">
        <v>0</v>
      </c>
      <c r="E99" s="25"/>
      <c r="F99" s="25">
        <f>+C99+E99</f>
        <v>10620236221</v>
      </c>
    </row>
    <row r="100" spans="1:6" s="41" customFormat="1" ht="13.5">
      <c r="A100" s="40" t="s">
        <v>111</v>
      </c>
      <c r="B100" s="24" t="s">
        <v>200</v>
      </c>
      <c r="C100" s="25">
        <v>5750685978</v>
      </c>
      <c r="D100" s="25">
        <f>+D101</f>
        <v>0</v>
      </c>
      <c r="E100" s="25"/>
      <c r="F100" s="25">
        <f>+F101</f>
        <v>5750685978</v>
      </c>
    </row>
    <row r="101" spans="1:6" s="41" customFormat="1" ht="13.5">
      <c r="A101" s="40" t="s">
        <v>112</v>
      </c>
      <c r="B101" s="24" t="s">
        <v>199</v>
      </c>
      <c r="C101" s="25">
        <v>5750685978</v>
      </c>
      <c r="D101" s="25">
        <v>0</v>
      </c>
      <c r="E101" s="25"/>
      <c r="F101" s="25">
        <f>+C101+E101</f>
        <v>5750685978</v>
      </c>
    </row>
    <row r="102" spans="1:6" s="41" customFormat="1" ht="13.5">
      <c r="A102" s="40" t="s">
        <v>213</v>
      </c>
      <c r="B102" s="24" t="s">
        <v>212</v>
      </c>
      <c r="C102" s="25">
        <v>12845501992</v>
      </c>
      <c r="D102" s="25">
        <f>SUM(D103:D103)</f>
        <v>0</v>
      </c>
      <c r="E102" s="25"/>
      <c r="F102" s="25">
        <f>SUM(F103:F103)</f>
        <v>13295501992</v>
      </c>
    </row>
    <row r="103" spans="1:6" s="41" customFormat="1" ht="13.5">
      <c r="A103" s="40" t="s">
        <v>214</v>
      </c>
      <c r="B103" s="24" t="s">
        <v>215</v>
      </c>
      <c r="C103" s="25">
        <v>12845501992</v>
      </c>
      <c r="D103" s="25"/>
      <c r="E103" s="25">
        <v>450000000</v>
      </c>
      <c r="F103" s="25">
        <f>+C103+E103</f>
        <v>13295501992</v>
      </c>
    </row>
    <row r="104" spans="1:6" s="37" customFormat="1" ht="13.5">
      <c r="A104" s="39" t="s">
        <v>113</v>
      </c>
      <c r="B104" s="18" t="s">
        <v>201</v>
      </c>
      <c r="C104" s="19">
        <f>+C105+C110+C115+C119</f>
        <v>7927610551</v>
      </c>
      <c r="D104" s="19">
        <f>+D105+D110+D115+D119</f>
        <v>0</v>
      </c>
      <c r="E104" s="19">
        <f>+E105+E110+E115+E119</f>
        <v>0</v>
      </c>
      <c r="F104" s="19">
        <f>+F105+F110+F115+F119</f>
        <v>7927610551</v>
      </c>
    </row>
    <row r="105" spans="1:6" s="37" customFormat="1" ht="13.5">
      <c r="A105" s="39" t="s">
        <v>114</v>
      </c>
      <c r="B105" s="18" t="s">
        <v>202</v>
      </c>
      <c r="C105" s="19">
        <f>+C106</f>
        <v>1117916000</v>
      </c>
      <c r="D105" s="19">
        <f>+D106</f>
        <v>0</v>
      </c>
      <c r="E105" s="19">
        <f>+E106</f>
        <v>0</v>
      </c>
      <c r="F105" s="19">
        <f>+F106</f>
        <v>1117916000</v>
      </c>
    </row>
    <row r="106" spans="1:6" s="41" customFormat="1" ht="13.5">
      <c r="A106" s="40" t="s">
        <v>115</v>
      </c>
      <c r="B106" s="24" t="s">
        <v>203</v>
      </c>
      <c r="C106" s="25">
        <v>1117916000</v>
      </c>
      <c r="D106" s="25">
        <f>SUM(D107:D109)</f>
        <v>0</v>
      </c>
      <c r="E106" s="25"/>
      <c r="F106" s="25">
        <f>SUM(F107:F109)</f>
        <v>1117916000</v>
      </c>
    </row>
    <row r="107" spans="1:6" s="41" customFormat="1" ht="13.5">
      <c r="A107" s="40" t="s">
        <v>116</v>
      </c>
      <c r="B107" s="24" t="s">
        <v>204</v>
      </c>
      <c r="C107" s="25">
        <v>169351267</v>
      </c>
      <c r="D107" s="25">
        <v>0</v>
      </c>
      <c r="E107" s="25"/>
      <c r="F107" s="25">
        <f>+C107+E107</f>
        <v>169351267</v>
      </c>
    </row>
    <row r="108" spans="1:6" s="41" customFormat="1" ht="13.5">
      <c r="A108" s="40" t="s">
        <v>230</v>
      </c>
      <c r="B108" s="24" t="s">
        <v>231</v>
      </c>
      <c r="C108" s="25">
        <v>173960400</v>
      </c>
      <c r="D108" s="25">
        <v>0</v>
      </c>
      <c r="E108" s="25"/>
      <c r="F108" s="25">
        <f>+C108+E108</f>
        <v>173960400</v>
      </c>
    </row>
    <row r="109" spans="1:6" s="41" customFormat="1" ht="13.5">
      <c r="A109" s="40" t="s">
        <v>117</v>
      </c>
      <c r="B109" s="24" t="s">
        <v>205</v>
      </c>
      <c r="C109" s="25">
        <v>774604333</v>
      </c>
      <c r="D109" s="25">
        <v>0</v>
      </c>
      <c r="E109" s="25"/>
      <c r="F109" s="25">
        <f>+C109+E109</f>
        <v>774604333</v>
      </c>
    </row>
    <row r="110" spans="1:6" s="37" customFormat="1" ht="13.5">
      <c r="A110" s="39" t="s">
        <v>118</v>
      </c>
      <c r="B110" s="18" t="s">
        <v>119</v>
      </c>
      <c r="C110" s="19">
        <f>+C111</f>
        <v>896851100</v>
      </c>
      <c r="D110" s="19">
        <f>+D111</f>
        <v>0</v>
      </c>
      <c r="E110" s="19">
        <f>+E111</f>
        <v>0</v>
      </c>
      <c r="F110" s="19">
        <f>+F111</f>
        <v>896851100</v>
      </c>
    </row>
    <row r="111" spans="1:6" s="41" customFormat="1" ht="13.5">
      <c r="A111" s="40" t="s">
        <v>120</v>
      </c>
      <c r="B111" s="24" t="s">
        <v>121</v>
      </c>
      <c r="C111" s="25">
        <f>SUM(C112:C114)</f>
        <v>896851100</v>
      </c>
      <c r="D111" s="25">
        <f>SUM(D112:D114)</f>
        <v>0</v>
      </c>
      <c r="E111" s="25">
        <f>SUM(E112:E114)</f>
        <v>0</v>
      </c>
      <c r="F111" s="25">
        <f>SUM(F112:F114)</f>
        <v>896851100</v>
      </c>
    </row>
    <row r="112" spans="1:6" s="41" customFormat="1" ht="13.5">
      <c r="A112" s="40" t="s">
        <v>122</v>
      </c>
      <c r="B112" s="24" t="s">
        <v>123</v>
      </c>
      <c r="C112" s="52">
        <v>860851100</v>
      </c>
      <c r="D112" s="25">
        <v>0</v>
      </c>
      <c r="E112" s="25"/>
      <c r="F112" s="25">
        <f>+C112+E112</f>
        <v>860851100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>
        <v>0</v>
      </c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f>+C116</f>
        <v>3519611884</v>
      </c>
      <c r="D115" s="19">
        <f>+D116</f>
        <v>0</v>
      </c>
      <c r="E115" s="19">
        <f>+E116</f>
        <v>0</v>
      </c>
      <c r="F115" s="19">
        <f>+F116</f>
        <v>3519611884</v>
      </c>
    </row>
    <row r="116" spans="1:6" s="41" customFormat="1" ht="13.5">
      <c r="A116" s="40" t="s">
        <v>127</v>
      </c>
      <c r="B116" s="24" t="s">
        <v>206</v>
      </c>
      <c r="C116" s="25">
        <v>3519611884</v>
      </c>
      <c r="D116" s="25">
        <f>SUM(D117:D118)</f>
        <v>0</v>
      </c>
      <c r="E116" s="25"/>
      <c r="F116" s="25">
        <f>SUM(F117:F118)</f>
        <v>3519611884</v>
      </c>
    </row>
    <row r="117" spans="1:6" s="29" customFormat="1" ht="13.5">
      <c r="A117" s="28" t="s">
        <v>128</v>
      </c>
      <c r="B117" s="24" t="s">
        <v>207</v>
      </c>
      <c r="C117" s="25">
        <v>2651502196</v>
      </c>
      <c r="D117" s="25">
        <v>0</v>
      </c>
      <c r="E117" s="25"/>
      <c r="F117" s="25">
        <f>+C117+E117</f>
        <v>2651502196</v>
      </c>
    </row>
    <row r="118" spans="1:6" s="29" customFormat="1" ht="13.5">
      <c r="A118" s="28" t="s">
        <v>129</v>
      </c>
      <c r="B118" s="24" t="s">
        <v>208</v>
      </c>
      <c r="C118" s="25">
        <v>868109688</v>
      </c>
      <c r="D118" s="25">
        <v>0</v>
      </c>
      <c r="E118" s="25"/>
      <c r="F118" s="25">
        <f>+C118+E118</f>
        <v>868109688</v>
      </c>
    </row>
    <row r="119" spans="1:6" s="37" customFormat="1" ht="13.5">
      <c r="A119" s="39" t="s">
        <v>130</v>
      </c>
      <c r="B119" s="18" t="s">
        <v>131</v>
      </c>
      <c r="C119" s="19">
        <f aca="true" t="shared" si="3" ref="C119:F120">+C120</f>
        <v>2393231567</v>
      </c>
      <c r="D119" s="19">
        <f t="shared" si="3"/>
        <v>0</v>
      </c>
      <c r="E119" s="19">
        <f t="shared" si="3"/>
        <v>0</v>
      </c>
      <c r="F119" s="19">
        <f t="shared" si="3"/>
        <v>2393231567</v>
      </c>
    </row>
    <row r="120" spans="1:6" s="41" customFormat="1" ht="13.5">
      <c r="A120" s="40" t="s">
        <v>132</v>
      </c>
      <c r="B120" s="24" t="s">
        <v>226</v>
      </c>
      <c r="C120" s="25">
        <v>2393231567</v>
      </c>
      <c r="D120" s="25">
        <f t="shared" si="3"/>
        <v>0</v>
      </c>
      <c r="E120" s="25"/>
      <c r="F120" s="25">
        <f t="shared" si="3"/>
        <v>2393231567</v>
      </c>
    </row>
    <row r="121" spans="1:6" s="41" customFormat="1" ht="13.5">
      <c r="A121" s="40" t="s">
        <v>133</v>
      </c>
      <c r="B121" s="24" t="s">
        <v>209</v>
      </c>
      <c r="C121" s="25">
        <v>2393231567</v>
      </c>
      <c r="D121" s="25">
        <v>0</v>
      </c>
      <c r="E121" s="25"/>
      <c r="F121" s="25">
        <f>+C121+E121</f>
        <v>2393231567</v>
      </c>
    </row>
    <row r="122" spans="1:6" s="17" customFormat="1" ht="13.5">
      <c r="A122" s="42" t="s">
        <v>135</v>
      </c>
      <c r="B122" s="42" t="s">
        <v>134</v>
      </c>
      <c r="C122" s="43">
        <f>+C123</f>
        <v>1985979218</v>
      </c>
      <c r="D122" s="43">
        <f>+D123</f>
        <v>0</v>
      </c>
      <c r="E122" s="43">
        <f>+E123</f>
        <v>97946459</v>
      </c>
      <c r="F122" s="43">
        <f>+F123</f>
        <v>2083925677</v>
      </c>
    </row>
    <row r="123" spans="1:6" ht="13.5">
      <c r="A123" s="44" t="s">
        <v>135</v>
      </c>
      <c r="B123" s="44" t="s">
        <v>134</v>
      </c>
      <c r="C123" s="45">
        <v>1985979218</v>
      </c>
      <c r="D123" s="45">
        <v>0</v>
      </c>
      <c r="E123" s="45">
        <v>97946459</v>
      </c>
      <c r="F123" s="25">
        <f>+C123+E123</f>
        <v>2083925677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B5:F5"/>
    <mergeCell ref="E129:F129"/>
    <mergeCell ref="E130:F13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F8" sqref="F8:F123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8.421875" style="8" customWidth="1"/>
    <col min="6" max="6" width="19.7109375" style="8" bestFit="1" customWidth="1"/>
    <col min="7" max="7" width="3.28125" style="8" bestFit="1" customWidth="1"/>
    <col min="8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227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234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v>102246527000</v>
      </c>
      <c r="D8" s="19">
        <v>0</v>
      </c>
      <c r="E8" s="19">
        <f>+E9+E73</f>
        <v>0</v>
      </c>
      <c r="F8" s="19">
        <f>+F9+F73</f>
        <v>102246527000</v>
      </c>
      <c r="G8" s="55">
        <f>+C8-F8</f>
        <v>0</v>
      </c>
    </row>
    <row r="9" spans="1:7" s="21" customFormat="1" ht="13.5">
      <c r="A9" s="22" t="s">
        <v>216</v>
      </c>
      <c r="B9" s="18" t="s">
        <v>1</v>
      </c>
      <c r="C9" s="19">
        <v>23006817000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v>10836399000</v>
      </c>
      <c r="D11" s="19">
        <f>SUM(D12:D26)</f>
        <v>0</v>
      </c>
      <c r="E11" s="19">
        <f>SUM(E12:E26)</f>
        <v>0</v>
      </c>
      <c r="F11" s="19">
        <f>SUM(F12:F26)</f>
        <v>10836399000</v>
      </c>
    </row>
    <row r="12" spans="1:6" s="26" customFormat="1" ht="13.5">
      <c r="A12" s="24" t="s">
        <v>4</v>
      </c>
      <c r="B12" s="24" t="s">
        <v>140</v>
      </c>
      <c r="C12" s="25">
        <v>5626654000</v>
      </c>
      <c r="D12" s="25">
        <v>0</v>
      </c>
      <c r="E12" s="25"/>
      <c r="F12" s="25">
        <f>+C12+E12</f>
        <v>5626654000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913816000</v>
      </c>
      <c r="D18" s="25">
        <v>0</v>
      </c>
      <c r="E18" s="25"/>
      <c r="F18" s="25">
        <f t="shared" si="0"/>
        <v>913816000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379422000</v>
      </c>
      <c r="D20" s="25">
        <v>0</v>
      </c>
      <c r="E20" s="25"/>
      <c r="F20" s="25">
        <f t="shared" si="0"/>
        <v>379422000</v>
      </c>
    </row>
    <row r="21" spans="1:6" s="29" customFormat="1" ht="13.5">
      <c r="A21" s="28" t="s">
        <v>17</v>
      </c>
      <c r="B21" s="24" t="s">
        <v>145</v>
      </c>
      <c r="C21" s="25">
        <v>1687274000</v>
      </c>
      <c r="D21" s="25">
        <v>0</v>
      </c>
      <c r="E21" s="25"/>
      <c r="F21" s="25">
        <f t="shared" si="0"/>
        <v>1687274000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>
        <v>0</v>
      </c>
      <c r="D24" s="25">
        <v>0</v>
      </c>
      <c r="E24" s="25"/>
      <c r="F24" s="25">
        <f t="shared" si="0"/>
        <v>0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19">
        <v>3260510000</v>
      </c>
      <c r="D27" s="19">
        <f>+D29+D30</f>
        <v>0</v>
      </c>
      <c r="E27" s="19">
        <f>+E29+E30</f>
        <v>0</v>
      </c>
      <c r="F27" s="31">
        <f>+F29+F30</f>
        <v>3260510000</v>
      </c>
    </row>
    <row r="28" spans="1:6" s="29" customFormat="1" ht="13.5">
      <c r="A28" s="28" t="s">
        <v>26</v>
      </c>
      <c r="B28" s="24" t="s">
        <v>27</v>
      </c>
      <c r="C28" s="25">
        <v>2500000000</v>
      </c>
      <c r="D28" s="25">
        <f>+D29</f>
        <v>0</v>
      </c>
      <c r="E28" s="25">
        <f>+E29</f>
        <v>0</v>
      </c>
      <c r="F28" s="27">
        <f>+F29</f>
        <v>2500000000</v>
      </c>
    </row>
    <row r="29" spans="1:6" s="29" customFormat="1" ht="13.5">
      <c r="A29" s="28" t="s">
        <v>28</v>
      </c>
      <c r="B29" s="24" t="s">
        <v>29</v>
      </c>
      <c r="C29" s="25">
        <v>2500000000</v>
      </c>
      <c r="D29" s="25">
        <v>0</v>
      </c>
      <c r="E29" s="25"/>
      <c r="F29" s="25">
        <f>+C29+E29</f>
        <v>2500000000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19"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19">
        <v>2438753000</v>
      </c>
      <c r="D32" s="19">
        <f>SUM(D33:D37)</f>
        <v>0</v>
      </c>
      <c r="E32" s="19">
        <f>SUM(E33:E37)</f>
        <v>0</v>
      </c>
      <c r="F32" s="31">
        <f>SUM(F33:F37)</f>
        <v>2438753000</v>
      </c>
    </row>
    <row r="33" spans="1:6" s="29" customFormat="1" ht="13.5">
      <c r="A33" s="28" t="s">
        <v>34</v>
      </c>
      <c r="B33" s="24" t="s">
        <v>150</v>
      </c>
      <c r="C33" s="25">
        <v>592554000</v>
      </c>
      <c r="D33" s="25">
        <v>0</v>
      </c>
      <c r="E33" s="25"/>
      <c r="F33" s="25">
        <f>+C33+E33</f>
        <v>592554000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730808000</v>
      </c>
      <c r="D35" s="25">
        <v>0</v>
      </c>
      <c r="E35" s="25"/>
      <c r="F35" s="25">
        <f>+C35+E35</f>
        <v>730808000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396166000</v>
      </c>
      <c r="D37" s="25">
        <v>0</v>
      </c>
      <c r="E37" s="25"/>
      <c r="F37" s="25">
        <f>+C37+E37</f>
        <v>396166000</v>
      </c>
    </row>
    <row r="38" spans="1:6" s="32" customFormat="1" ht="13.5">
      <c r="A38" s="30" t="s">
        <v>41</v>
      </c>
      <c r="B38" s="18" t="s">
        <v>153</v>
      </c>
      <c r="C38" s="19">
        <v>1288855000</v>
      </c>
      <c r="D38" s="19">
        <f>SUM(D39:D45)</f>
        <v>0</v>
      </c>
      <c r="E38" s="19">
        <f>SUM(E39:E45)</f>
        <v>0</v>
      </c>
      <c r="F38" s="31">
        <f>SUM(F39:F45)</f>
        <v>1288855000</v>
      </c>
    </row>
    <row r="39" spans="1:6" s="29" customFormat="1" ht="13.5">
      <c r="A39" s="28" t="s">
        <v>42</v>
      </c>
      <c r="B39" s="24" t="s">
        <v>154</v>
      </c>
      <c r="C39" s="25">
        <v>405034000</v>
      </c>
      <c r="D39" s="25">
        <v>0</v>
      </c>
      <c r="E39" s="25"/>
      <c r="F39" s="25">
        <f aca="true" t="shared" si="1" ref="F39:F45">+C39+E39</f>
        <v>405034000</v>
      </c>
    </row>
    <row r="40" spans="1:6" s="29" customFormat="1" ht="13.5">
      <c r="A40" s="28" t="s">
        <v>43</v>
      </c>
      <c r="B40" s="24" t="s">
        <v>155</v>
      </c>
      <c r="C40" s="25">
        <v>391420000</v>
      </c>
      <c r="D40" s="25">
        <v>0</v>
      </c>
      <c r="E40" s="25"/>
      <c r="F40" s="25">
        <f t="shared" si="1"/>
        <v>391420000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297122000</v>
      </c>
      <c r="D42" s="25">
        <v>0</v>
      </c>
      <c r="E42" s="25"/>
      <c r="F42" s="25">
        <f t="shared" si="1"/>
        <v>297122000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95241000</v>
      </c>
      <c r="D44" s="25">
        <v>0</v>
      </c>
      <c r="E44" s="25"/>
      <c r="F44" s="25">
        <f t="shared" si="1"/>
        <v>95241000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19">
        <v>5182300000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19">
        <v>1783640380</v>
      </c>
      <c r="D47" s="19">
        <f>SUM(D48:D52)</f>
        <v>0</v>
      </c>
      <c r="E47" s="19">
        <f>SUM(E48:E52)</f>
        <v>0</v>
      </c>
      <c r="F47" s="31">
        <f>SUM(F48:F52)</f>
        <v>1783640380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3700000</v>
      </c>
      <c r="D48" s="25">
        <v>0</v>
      </c>
      <c r="E48" s="25"/>
      <c r="F48" s="25">
        <f>+C48+E48</f>
        <v>3700000</v>
      </c>
    </row>
    <row r="49" spans="1:6" s="29" customFormat="1" ht="13.5">
      <c r="A49" s="28" t="s">
        <v>54</v>
      </c>
      <c r="B49" s="24" t="s">
        <v>55</v>
      </c>
      <c r="C49" s="25">
        <v>1292940380</v>
      </c>
      <c r="D49" s="25">
        <v>0</v>
      </c>
      <c r="E49" s="25"/>
      <c r="F49" s="25">
        <f>+C49+E49</f>
        <v>1292940380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6" s="29" customFormat="1" ht="13.5">
      <c r="A51" s="28" t="s">
        <v>57</v>
      </c>
      <c r="B51" s="24" t="s">
        <v>58</v>
      </c>
      <c r="C51" s="25">
        <v>365000000</v>
      </c>
      <c r="D51" s="25">
        <v>0</v>
      </c>
      <c r="E51" s="25"/>
      <c r="F51" s="25">
        <f>+C51+E51</f>
        <v>365000000</v>
      </c>
    </row>
    <row r="52" spans="1:6" s="29" customFormat="1" ht="13.5">
      <c r="A52" s="28" t="s">
        <v>175</v>
      </c>
      <c r="B52" s="24" t="s">
        <v>174</v>
      </c>
      <c r="C52" s="25">
        <v>22000000</v>
      </c>
      <c r="D52" s="25"/>
      <c r="E52" s="25"/>
      <c r="F52" s="25">
        <f>+C52+E52</f>
        <v>22000000</v>
      </c>
    </row>
    <row r="53" spans="1:7" s="32" customFormat="1" ht="13.5">
      <c r="A53" s="30" t="s">
        <v>59</v>
      </c>
      <c r="B53" s="18" t="s">
        <v>161</v>
      </c>
      <c r="C53" s="19">
        <v>3393659620</v>
      </c>
      <c r="D53" s="19">
        <f>SUM(D54:D68)</f>
        <v>0</v>
      </c>
      <c r="E53" s="19">
        <f>SUM(E54:E68)</f>
        <v>0</v>
      </c>
      <c r="F53" s="31">
        <f>SUM(F54:F68)</f>
        <v>3393659620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84000000</v>
      </c>
      <c r="D54" s="25">
        <v>0</v>
      </c>
      <c r="E54" s="25"/>
      <c r="F54" s="25">
        <f aca="true" t="shared" si="2" ref="F54:F68">+C54+E54</f>
        <v>84000000</v>
      </c>
    </row>
    <row r="55" spans="1:6" s="29" customFormat="1" ht="13.5">
      <c r="A55" s="28" t="s">
        <v>219</v>
      </c>
      <c r="B55" s="24" t="s">
        <v>220</v>
      </c>
      <c r="C55" s="25">
        <v>7059620</v>
      </c>
      <c r="D55" s="25"/>
      <c r="E55" s="25"/>
      <c r="F55" s="25">
        <f t="shared" si="2"/>
        <v>7059620</v>
      </c>
    </row>
    <row r="56" spans="1:6" s="29" customFormat="1" ht="13.5">
      <c r="A56" s="28" t="s">
        <v>62</v>
      </c>
      <c r="B56" s="24" t="s">
        <v>162</v>
      </c>
      <c r="C56" s="25">
        <v>820000000</v>
      </c>
      <c r="D56" s="25">
        <v>0</v>
      </c>
      <c r="E56" s="25"/>
      <c r="F56" s="25">
        <f t="shared" si="2"/>
        <v>820000000</v>
      </c>
    </row>
    <row r="57" spans="1:6" s="29" customFormat="1" ht="13.5">
      <c r="A57" s="28" t="s">
        <v>63</v>
      </c>
      <c r="B57" s="24" t="s">
        <v>64</v>
      </c>
      <c r="C57" s="25">
        <v>135000000</v>
      </c>
      <c r="D57" s="25">
        <v>0</v>
      </c>
      <c r="E57" s="25"/>
      <c r="F57" s="25">
        <f t="shared" si="2"/>
        <v>135000000</v>
      </c>
    </row>
    <row r="58" spans="1:6" s="29" customFormat="1" ht="13.5">
      <c r="A58" s="28" t="s">
        <v>65</v>
      </c>
      <c r="B58" s="24" t="s">
        <v>66</v>
      </c>
      <c r="C58" s="25">
        <v>1400000000</v>
      </c>
      <c r="D58" s="25">
        <v>0</v>
      </c>
      <c r="E58" s="25"/>
      <c r="F58" s="25">
        <f t="shared" si="2"/>
        <v>1400000000</v>
      </c>
    </row>
    <row r="59" spans="1:6" s="29" customFormat="1" ht="13.5">
      <c r="A59" s="28" t="s">
        <v>67</v>
      </c>
      <c r="B59" s="24" t="s">
        <v>68</v>
      </c>
      <c r="C59" s="25">
        <v>265600000</v>
      </c>
      <c r="D59" s="25">
        <v>0</v>
      </c>
      <c r="E59" s="25"/>
      <c r="F59" s="25">
        <f t="shared" si="2"/>
        <v>265600000</v>
      </c>
    </row>
    <row r="60" spans="1:6" s="29" customFormat="1" ht="13.5">
      <c r="A60" s="28" t="s">
        <v>69</v>
      </c>
      <c r="B60" s="24" t="s">
        <v>163</v>
      </c>
      <c r="C60" s="25">
        <v>207000000</v>
      </c>
      <c r="D60" s="25">
        <v>0</v>
      </c>
      <c r="E60" s="25"/>
      <c r="F60" s="25">
        <f t="shared" si="2"/>
        <v>207000000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21000000</v>
      </c>
      <c r="D62" s="25">
        <v>0</v>
      </c>
      <c r="E62" s="25"/>
      <c r="F62" s="25">
        <f t="shared" si="2"/>
        <v>21000000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40000000</v>
      </c>
      <c r="D64" s="25"/>
      <c r="E64" s="25"/>
      <c r="F64" s="25">
        <f t="shared" si="2"/>
        <v>40000000</v>
      </c>
    </row>
    <row r="65" spans="1:6" s="29" customFormat="1" ht="13.5">
      <c r="A65" s="28" t="s">
        <v>235</v>
      </c>
      <c r="B65" s="24" t="s">
        <v>236</v>
      </c>
      <c r="C65" s="25">
        <v>0</v>
      </c>
      <c r="D65" s="25"/>
      <c r="E65" s="25"/>
      <c r="F65" s="25">
        <f t="shared" si="2"/>
        <v>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2000000</v>
      </c>
      <c r="D67" s="25">
        <v>0</v>
      </c>
      <c r="E67" s="25"/>
      <c r="F67" s="25">
        <f t="shared" si="2"/>
        <v>2000000</v>
      </c>
    </row>
    <row r="68" spans="1:6" s="29" customFormat="1" ht="13.5">
      <c r="A68" s="28" t="s">
        <v>78</v>
      </c>
      <c r="B68" s="24" t="s">
        <v>79</v>
      </c>
      <c r="C68" s="25">
        <v>50000000</v>
      </c>
      <c r="D68" s="25">
        <v>0</v>
      </c>
      <c r="E68" s="25"/>
      <c r="F68" s="25">
        <f t="shared" si="2"/>
        <v>50000000</v>
      </c>
    </row>
    <row r="69" spans="1:6" s="32" customFormat="1" ht="13.5">
      <c r="A69" s="30" t="s">
        <v>177</v>
      </c>
      <c r="B69" s="18" t="s">
        <v>178</v>
      </c>
      <c r="C69" s="19">
        <v>5000000</v>
      </c>
      <c r="D69" s="19">
        <f>SUM(D70:D71)</f>
        <v>0</v>
      </c>
      <c r="E69" s="19">
        <f>SUM(E70:E71)</f>
        <v>0</v>
      </c>
      <c r="F69" s="19">
        <f>SUM(F70:F71)</f>
        <v>5000000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5000000</v>
      </c>
      <c r="D71" s="25">
        <v>0</v>
      </c>
      <c r="E71" s="25"/>
      <c r="F71" s="25">
        <f>+C71+E71</f>
        <v>5000000</v>
      </c>
    </row>
    <row r="72" spans="1:6" s="29" customFormat="1" ht="13.5">
      <c r="A72" s="35" t="s">
        <v>223</v>
      </c>
      <c r="B72" s="24" t="s">
        <v>134</v>
      </c>
      <c r="C72" s="25">
        <v>0</v>
      </c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v>79239710000</v>
      </c>
      <c r="D73" s="19">
        <v>0</v>
      </c>
      <c r="E73" s="19">
        <f>+E74+E122</f>
        <v>0</v>
      </c>
      <c r="F73" s="19">
        <f>+F74+F122</f>
        <v>79239710000</v>
      </c>
    </row>
    <row r="74" spans="1:6" s="37" customFormat="1" ht="13.5">
      <c r="A74" s="38" t="s">
        <v>138</v>
      </c>
      <c r="B74" s="18" t="s">
        <v>82</v>
      </c>
      <c r="C74" s="19">
        <v>78057000000</v>
      </c>
      <c r="D74" s="19">
        <v>0</v>
      </c>
      <c r="E74" s="19">
        <f>+E75</f>
        <v>0</v>
      </c>
      <c r="F74" s="19">
        <f>+F75</f>
        <v>78057000000</v>
      </c>
    </row>
    <row r="75" spans="1:6" s="37" customFormat="1" ht="13.5">
      <c r="A75" s="39" t="s">
        <v>83</v>
      </c>
      <c r="B75" s="18" t="s">
        <v>84</v>
      </c>
      <c r="C75" s="19">
        <v>78057000000</v>
      </c>
      <c r="D75" s="19">
        <v>0</v>
      </c>
      <c r="E75" s="19">
        <f>+E76+E104</f>
        <v>0</v>
      </c>
      <c r="F75" s="19">
        <f>+F76+F104</f>
        <v>78057000000</v>
      </c>
    </row>
    <row r="76" spans="1:6" s="37" customFormat="1" ht="13.5">
      <c r="A76" s="39" t="s">
        <v>85</v>
      </c>
      <c r="B76" s="18" t="s">
        <v>179</v>
      </c>
      <c r="C76" s="19">
        <v>69114000000</v>
      </c>
      <c r="D76" s="19">
        <v>0</v>
      </c>
      <c r="E76" s="19">
        <f>+E77+E88+E92+E97</f>
        <v>0</v>
      </c>
      <c r="F76" s="19">
        <f>+F77+F88+F92+F97</f>
        <v>69114000000</v>
      </c>
    </row>
    <row r="77" spans="1:6" s="37" customFormat="1" ht="13.5">
      <c r="A77" s="39" t="s">
        <v>86</v>
      </c>
      <c r="B77" s="18" t="s">
        <v>180</v>
      </c>
      <c r="C77" s="19">
        <v>32199000000</v>
      </c>
      <c r="D77" s="19">
        <v>0</v>
      </c>
      <c r="E77" s="19">
        <f>+E78+E80+E83</f>
        <v>0</v>
      </c>
      <c r="F77" s="19">
        <f>+F78+F80+F83</f>
        <v>32199000000</v>
      </c>
    </row>
    <row r="78" spans="1:6" s="41" customFormat="1" ht="13.5">
      <c r="A78" s="40" t="s">
        <v>87</v>
      </c>
      <c r="B78" s="24" t="s">
        <v>181</v>
      </c>
      <c r="C78" s="25">
        <v>2903000000</v>
      </c>
      <c r="D78" s="25">
        <f>+D79</f>
        <v>0</v>
      </c>
      <c r="E78" s="25">
        <f>+E79</f>
        <v>0</v>
      </c>
      <c r="F78" s="25">
        <f>+F79</f>
        <v>2903000000</v>
      </c>
    </row>
    <row r="79" spans="1:6" s="41" customFormat="1" ht="13.5">
      <c r="A79" s="40" t="s">
        <v>88</v>
      </c>
      <c r="B79" s="24" t="s">
        <v>182</v>
      </c>
      <c r="C79" s="25">
        <v>2903000000</v>
      </c>
      <c r="D79" s="25">
        <v>0</v>
      </c>
      <c r="E79" s="25"/>
      <c r="F79" s="25">
        <f>+C79+E79</f>
        <v>2903000000</v>
      </c>
    </row>
    <row r="80" spans="1:6" s="41" customFormat="1" ht="13.5">
      <c r="A80" s="40" t="s">
        <v>89</v>
      </c>
      <c r="B80" s="24" t="s">
        <v>183</v>
      </c>
      <c r="C80" s="25">
        <v>11696000000</v>
      </c>
      <c r="D80" s="25">
        <f>SUM(D81:D82)</f>
        <v>0</v>
      </c>
      <c r="E80" s="25">
        <f>SUM(E81:E82)</f>
        <v>0</v>
      </c>
      <c r="F80" s="25">
        <f>SUM(F81:F82)</f>
        <v>11696000000</v>
      </c>
    </row>
    <row r="81" spans="1:6" s="41" customFormat="1" ht="13.5">
      <c r="A81" s="40" t="s">
        <v>90</v>
      </c>
      <c r="B81" s="24" t="s">
        <v>184</v>
      </c>
      <c r="C81" s="25">
        <v>10759510000</v>
      </c>
      <c r="D81" s="25">
        <v>0</v>
      </c>
      <c r="E81" s="25"/>
      <c r="F81" s="25">
        <f>+C81+E81</f>
        <v>10759510000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/>
      <c r="F82" s="25">
        <f>+C82+E82</f>
        <v>936490000</v>
      </c>
    </row>
    <row r="83" spans="1:6" s="41" customFormat="1" ht="13.5">
      <c r="A83" s="40" t="s">
        <v>92</v>
      </c>
      <c r="B83" s="24" t="s">
        <v>186</v>
      </c>
      <c r="C83" s="25">
        <v>17600000000</v>
      </c>
      <c r="D83" s="25">
        <f>SUM(D84:D87)</f>
        <v>0</v>
      </c>
      <c r="E83" s="25">
        <f>SUM(E84:E87)</f>
        <v>0</v>
      </c>
      <c r="F83" s="25">
        <f>SUM(F84:F87)</f>
        <v>17600000000</v>
      </c>
    </row>
    <row r="84" spans="1:6" s="41" customFormat="1" ht="13.5">
      <c r="A84" s="40" t="s">
        <v>93</v>
      </c>
      <c r="B84" s="24" t="s">
        <v>187</v>
      </c>
      <c r="C84" s="25">
        <v>8646638000</v>
      </c>
      <c r="D84" s="25">
        <v>0</v>
      </c>
      <c r="E84" s="25"/>
      <c r="F84" s="25">
        <f>+C84+E84</f>
        <v>8646638000</v>
      </c>
    </row>
    <row r="85" spans="1:6" s="41" customFormat="1" ht="13.5">
      <c r="A85" s="40" t="s">
        <v>94</v>
      </c>
      <c r="B85" s="24" t="s">
        <v>188</v>
      </c>
      <c r="C85" s="25">
        <v>342538000</v>
      </c>
      <c r="D85" s="25">
        <v>0</v>
      </c>
      <c r="E85" s="25"/>
      <c r="F85" s="25">
        <f>+C85+E85</f>
        <v>342538000</v>
      </c>
    </row>
    <row r="86" spans="1:6" s="41" customFormat="1" ht="13.5">
      <c r="A86" s="40" t="s">
        <v>95</v>
      </c>
      <c r="B86" s="24" t="s">
        <v>182</v>
      </c>
      <c r="C86" s="25">
        <v>7415819000</v>
      </c>
      <c r="D86" s="25">
        <v>0</v>
      </c>
      <c r="E86" s="25"/>
      <c r="F86" s="25">
        <f>+C86+E86</f>
        <v>7415819000</v>
      </c>
    </row>
    <row r="87" spans="1:6" s="41" customFormat="1" ht="13.5">
      <c r="A87" s="40" t="s">
        <v>96</v>
      </c>
      <c r="B87" s="24" t="s">
        <v>189</v>
      </c>
      <c r="C87" s="25">
        <v>1195005000</v>
      </c>
      <c r="D87" s="25">
        <v>0</v>
      </c>
      <c r="E87" s="25"/>
      <c r="F87" s="25">
        <f>+C87+E87</f>
        <v>1195005000</v>
      </c>
    </row>
    <row r="88" spans="1:6" s="37" customFormat="1" ht="13.5">
      <c r="A88" s="39" t="s">
        <v>97</v>
      </c>
      <c r="B88" s="18" t="s">
        <v>190</v>
      </c>
      <c r="C88" s="19">
        <v>3982000000</v>
      </c>
      <c r="D88" s="19">
        <f>+D89</f>
        <v>0</v>
      </c>
      <c r="E88" s="19">
        <f>+E89</f>
        <v>0</v>
      </c>
      <c r="F88" s="19">
        <f>+F89</f>
        <v>3982000000</v>
      </c>
    </row>
    <row r="89" spans="1:6" s="41" customFormat="1" ht="13.5">
      <c r="A89" s="40" t="s">
        <v>98</v>
      </c>
      <c r="B89" s="24" t="s">
        <v>191</v>
      </c>
      <c r="C89" s="25">
        <v>3982000000</v>
      </c>
      <c r="D89" s="25">
        <f>SUM(D90:D91)</f>
        <v>0</v>
      </c>
      <c r="E89" s="25">
        <f>SUM(E90:E91)</f>
        <v>0</v>
      </c>
      <c r="F89" s="25">
        <f>SUM(F90:F91)</f>
        <v>3982000000</v>
      </c>
    </row>
    <row r="90" spans="1:6" s="41" customFormat="1" ht="13.5">
      <c r="A90" s="40" t="s">
        <v>99</v>
      </c>
      <c r="B90" s="24" t="s">
        <v>192</v>
      </c>
      <c r="C90" s="25">
        <v>3855217000</v>
      </c>
      <c r="D90" s="25">
        <v>0</v>
      </c>
      <c r="E90" s="25"/>
      <c r="F90" s="25">
        <f>+C90+E90</f>
        <v>3855217000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v>4000000000</v>
      </c>
      <c r="D92" s="19">
        <f>+D93</f>
        <v>0</v>
      </c>
      <c r="E92" s="19">
        <f>+E93</f>
        <v>0</v>
      </c>
      <c r="F92" s="19">
        <f>+F93</f>
        <v>4000000000</v>
      </c>
    </row>
    <row r="93" spans="1:6" s="41" customFormat="1" ht="13.5">
      <c r="A93" s="40" t="s">
        <v>103</v>
      </c>
      <c r="B93" s="24" t="s">
        <v>194</v>
      </c>
      <c r="C93" s="25">
        <v>4000000000</v>
      </c>
      <c r="D93" s="25">
        <f>SUM(D94:D96)</f>
        <v>0</v>
      </c>
      <c r="E93" s="25">
        <f>SUM(E94:E96)</f>
        <v>0</v>
      </c>
      <c r="F93" s="25">
        <f>SUM(F94:F96)</f>
        <v>4000000000</v>
      </c>
    </row>
    <row r="94" spans="1:6" s="41" customFormat="1" ht="13.5">
      <c r="A94" s="40" t="s">
        <v>104</v>
      </c>
      <c r="B94" s="24" t="s">
        <v>195</v>
      </c>
      <c r="C94" s="25">
        <v>0</v>
      </c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3112310000</v>
      </c>
      <c r="D95" s="25">
        <v>0</v>
      </c>
      <c r="E95" s="25"/>
      <c r="F95" s="25">
        <f>+C95+E95</f>
        <v>3112310000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v>28933000000</v>
      </c>
      <c r="D97" s="19">
        <f>+D98+D100+D102</f>
        <v>0</v>
      </c>
      <c r="E97" s="19">
        <f>+E98+E100+E102</f>
        <v>0</v>
      </c>
      <c r="F97" s="19">
        <f>+F98+F100+F102</f>
        <v>28933000000</v>
      </c>
    </row>
    <row r="98" spans="1:6" s="41" customFormat="1" ht="13.5">
      <c r="A98" s="40" t="s">
        <v>109</v>
      </c>
      <c r="B98" s="24" t="s">
        <v>198</v>
      </c>
      <c r="C98" s="25">
        <v>10445000000</v>
      </c>
      <c r="D98" s="25">
        <f>+D99</f>
        <v>0</v>
      </c>
      <c r="E98" s="25">
        <f>+E99</f>
        <v>0</v>
      </c>
      <c r="F98" s="25">
        <f>+F99</f>
        <v>10445000000</v>
      </c>
    </row>
    <row r="99" spans="1:6" s="41" customFormat="1" ht="13.5">
      <c r="A99" s="40" t="s">
        <v>110</v>
      </c>
      <c r="B99" s="24" t="s">
        <v>199</v>
      </c>
      <c r="C99" s="25">
        <v>10445000000</v>
      </c>
      <c r="D99" s="25">
        <v>0</v>
      </c>
      <c r="E99" s="25"/>
      <c r="F99" s="25">
        <f>+C99+E99</f>
        <v>10445000000</v>
      </c>
    </row>
    <row r="100" spans="1:6" s="41" customFormat="1" ht="13.5">
      <c r="A100" s="40" t="s">
        <v>111</v>
      </c>
      <c r="B100" s="24" t="s">
        <v>200</v>
      </c>
      <c r="C100" s="25">
        <v>5288000000</v>
      </c>
      <c r="D100" s="25">
        <f>+D101</f>
        <v>0</v>
      </c>
      <c r="E100" s="25">
        <f>+E101</f>
        <v>0</v>
      </c>
      <c r="F100" s="25">
        <f>+F101</f>
        <v>5288000000</v>
      </c>
    </row>
    <row r="101" spans="1:6" s="41" customFormat="1" ht="13.5">
      <c r="A101" s="40" t="s">
        <v>112</v>
      </c>
      <c r="B101" s="24" t="s">
        <v>199</v>
      </c>
      <c r="C101" s="25">
        <v>5288000000</v>
      </c>
      <c r="D101" s="25">
        <v>0</v>
      </c>
      <c r="E101" s="25"/>
      <c r="F101" s="25">
        <f>+C101+E101</f>
        <v>5288000000</v>
      </c>
    </row>
    <row r="102" spans="1:6" s="41" customFormat="1" ht="13.5">
      <c r="A102" s="40" t="s">
        <v>213</v>
      </c>
      <c r="B102" s="24" t="s">
        <v>212</v>
      </c>
      <c r="C102" s="25">
        <v>13200000000</v>
      </c>
      <c r="D102" s="25">
        <f>SUM(D103:D103)</f>
        <v>0</v>
      </c>
      <c r="E102" s="25">
        <f>SUM(E103:E103)</f>
        <v>0</v>
      </c>
      <c r="F102" s="25">
        <f>SUM(F103:F103)</f>
        <v>13200000000</v>
      </c>
    </row>
    <row r="103" spans="1:6" s="41" customFormat="1" ht="13.5">
      <c r="A103" s="40" t="s">
        <v>214</v>
      </c>
      <c r="B103" s="24" t="s">
        <v>215</v>
      </c>
      <c r="C103" s="25">
        <v>13200000000</v>
      </c>
      <c r="D103" s="25"/>
      <c r="E103" s="25"/>
      <c r="F103" s="25">
        <f>+C103+E103</f>
        <v>13200000000</v>
      </c>
    </row>
    <row r="104" spans="1:6" s="37" customFormat="1" ht="13.5">
      <c r="A104" s="39" t="s">
        <v>113</v>
      </c>
      <c r="B104" s="18" t="s">
        <v>201</v>
      </c>
      <c r="C104" s="19">
        <v>8943000000</v>
      </c>
      <c r="D104" s="19">
        <f>+D105+D110+D115+D119</f>
        <v>0</v>
      </c>
      <c r="E104" s="19">
        <f>+E105+E110+E115+E119</f>
        <v>0</v>
      </c>
      <c r="F104" s="19">
        <f>+F105+F110+F115+F119</f>
        <v>8943000000</v>
      </c>
    </row>
    <row r="105" spans="1:6" s="37" customFormat="1" ht="13.5">
      <c r="A105" s="39" t="s">
        <v>114</v>
      </c>
      <c r="B105" s="18" t="s">
        <v>202</v>
      </c>
      <c r="C105" s="19">
        <v>1084000000</v>
      </c>
      <c r="D105" s="19">
        <f>+D106</f>
        <v>0</v>
      </c>
      <c r="E105" s="19">
        <f>+E106</f>
        <v>0</v>
      </c>
      <c r="F105" s="19">
        <f>+F106</f>
        <v>1084000000</v>
      </c>
    </row>
    <row r="106" spans="1:6" s="41" customFormat="1" ht="13.5">
      <c r="A106" s="40" t="s">
        <v>115</v>
      </c>
      <c r="B106" s="24" t="s">
        <v>203</v>
      </c>
      <c r="C106" s="25">
        <v>1084000000</v>
      </c>
      <c r="D106" s="25">
        <f>SUM(D107:D109)</f>
        <v>0</v>
      </c>
      <c r="E106" s="25">
        <f>SUM(E107:E109)</f>
        <v>0</v>
      </c>
      <c r="F106" s="25">
        <f>SUM(F107:F109)</f>
        <v>1084000000</v>
      </c>
    </row>
    <row r="107" spans="1:6" s="41" customFormat="1" ht="13.5">
      <c r="A107" s="40" t="s">
        <v>116</v>
      </c>
      <c r="B107" s="24" t="s">
        <v>204</v>
      </c>
      <c r="C107" s="25">
        <v>353201000</v>
      </c>
      <c r="D107" s="25">
        <v>0</v>
      </c>
      <c r="E107" s="25"/>
      <c r="F107" s="25">
        <f>+C107+E107</f>
        <v>353201000</v>
      </c>
    </row>
    <row r="108" spans="1:6" s="41" customFormat="1" ht="13.5">
      <c r="A108" s="28" t="s">
        <v>230</v>
      </c>
      <c r="B108" s="24" t="s">
        <v>231</v>
      </c>
      <c r="C108" s="25"/>
      <c r="D108" s="25"/>
      <c r="E108" s="25"/>
      <c r="F108" s="25"/>
    </row>
    <row r="109" spans="1:6" s="41" customFormat="1" ht="13.5">
      <c r="A109" s="40" t="s">
        <v>117</v>
      </c>
      <c r="B109" s="24" t="s">
        <v>205</v>
      </c>
      <c r="C109" s="25">
        <v>730799000</v>
      </c>
      <c r="D109" s="25">
        <v>0</v>
      </c>
      <c r="E109" s="25"/>
      <c r="F109" s="25">
        <f>+C109+E109</f>
        <v>730799000</v>
      </c>
    </row>
    <row r="110" spans="1:6" s="37" customFormat="1" ht="13.5">
      <c r="A110" s="39" t="s">
        <v>118</v>
      </c>
      <c r="B110" s="18" t="s">
        <v>119</v>
      </c>
      <c r="C110" s="19">
        <v>1684000000</v>
      </c>
      <c r="D110" s="19">
        <f>+D111</f>
        <v>0</v>
      </c>
      <c r="E110" s="19">
        <f>+E111</f>
        <v>0</v>
      </c>
      <c r="F110" s="19">
        <f>+F111</f>
        <v>1684000000</v>
      </c>
    </row>
    <row r="111" spans="1:6" s="41" customFormat="1" ht="13.5">
      <c r="A111" s="40" t="s">
        <v>120</v>
      </c>
      <c r="B111" s="24" t="s">
        <v>121</v>
      </c>
      <c r="C111" s="25">
        <v>1684000000</v>
      </c>
      <c r="D111" s="25">
        <f>SUM(D112:D114)</f>
        <v>0</v>
      </c>
      <c r="E111" s="25">
        <f>SUM(E112:E114)</f>
        <v>0</v>
      </c>
      <c r="F111" s="25">
        <f>SUM(F112:F114)</f>
        <v>1684000000</v>
      </c>
    </row>
    <row r="112" spans="1:6" s="41" customFormat="1" ht="13.5">
      <c r="A112" s="40" t="s">
        <v>122</v>
      </c>
      <c r="B112" s="24" t="s">
        <v>123</v>
      </c>
      <c r="C112" s="52">
        <v>1648000000</v>
      </c>
      <c r="D112" s="25">
        <v>0</v>
      </c>
      <c r="E112" s="25"/>
      <c r="F112" s="25">
        <f>+C112+E112</f>
        <v>1648000000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>
        <v>0</v>
      </c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v>3488000000</v>
      </c>
      <c r="D115" s="19">
        <f>+D116</f>
        <v>0</v>
      </c>
      <c r="E115" s="19">
        <f>+E116</f>
        <v>0</v>
      </c>
      <c r="F115" s="19">
        <f>+F116</f>
        <v>3488000000</v>
      </c>
    </row>
    <row r="116" spans="1:6" s="41" customFormat="1" ht="13.5">
      <c r="A116" s="40" t="s">
        <v>127</v>
      </c>
      <c r="B116" s="24" t="s">
        <v>206</v>
      </c>
      <c r="C116" s="25">
        <v>3488000000</v>
      </c>
      <c r="D116" s="25">
        <f>SUM(D117:D118)</f>
        <v>0</v>
      </c>
      <c r="E116" s="25">
        <f>SUM(E117:E118)</f>
        <v>0</v>
      </c>
      <c r="F116" s="25">
        <f>SUM(F117:F118)</f>
        <v>3488000000</v>
      </c>
    </row>
    <row r="117" spans="1:6" s="41" customFormat="1" ht="13.5">
      <c r="A117" s="40" t="s">
        <v>128</v>
      </c>
      <c r="B117" s="24" t="s">
        <v>207</v>
      </c>
      <c r="C117" s="25">
        <v>1992828000</v>
      </c>
      <c r="D117" s="25">
        <v>0</v>
      </c>
      <c r="E117" s="25"/>
      <c r="F117" s="25">
        <f>+C117+E117</f>
        <v>1992828000</v>
      </c>
    </row>
    <row r="118" spans="1:6" s="41" customFormat="1" ht="13.5">
      <c r="A118" s="40" t="s">
        <v>129</v>
      </c>
      <c r="B118" s="24" t="s">
        <v>208</v>
      </c>
      <c r="C118" s="25">
        <v>1495172000</v>
      </c>
      <c r="D118" s="25">
        <v>0</v>
      </c>
      <c r="E118" s="25"/>
      <c r="F118" s="25">
        <f>+C118+E118</f>
        <v>1495172000</v>
      </c>
    </row>
    <row r="119" spans="1:6" s="37" customFormat="1" ht="13.5">
      <c r="A119" s="39" t="s">
        <v>130</v>
      </c>
      <c r="B119" s="18" t="s">
        <v>131</v>
      </c>
      <c r="C119" s="19">
        <v>2687000000</v>
      </c>
      <c r="D119" s="19">
        <f aca="true" t="shared" si="3" ref="D119:F120">+D120</f>
        <v>0</v>
      </c>
      <c r="E119" s="19">
        <f t="shared" si="3"/>
        <v>0</v>
      </c>
      <c r="F119" s="19">
        <f t="shared" si="3"/>
        <v>2687000000</v>
      </c>
    </row>
    <row r="120" spans="1:6" s="41" customFormat="1" ht="13.5">
      <c r="A120" s="40" t="s">
        <v>132</v>
      </c>
      <c r="B120" s="24" t="s">
        <v>226</v>
      </c>
      <c r="C120" s="25">
        <v>2687000000</v>
      </c>
      <c r="D120" s="25">
        <f t="shared" si="3"/>
        <v>0</v>
      </c>
      <c r="E120" s="25">
        <f t="shared" si="3"/>
        <v>0</v>
      </c>
      <c r="F120" s="25">
        <f t="shared" si="3"/>
        <v>2687000000</v>
      </c>
    </row>
    <row r="121" spans="1:6" s="41" customFormat="1" ht="13.5">
      <c r="A121" s="40" t="s">
        <v>133</v>
      </c>
      <c r="B121" s="24" t="s">
        <v>209</v>
      </c>
      <c r="C121" s="25">
        <v>2687000000</v>
      </c>
      <c r="D121" s="25">
        <v>0</v>
      </c>
      <c r="E121" s="25"/>
      <c r="F121" s="25">
        <f>+C121+E121</f>
        <v>2687000000</v>
      </c>
    </row>
    <row r="122" spans="1:6" s="17" customFormat="1" ht="13.5">
      <c r="A122" s="42" t="s">
        <v>135</v>
      </c>
      <c r="B122" s="42" t="s">
        <v>134</v>
      </c>
      <c r="C122" s="43">
        <v>1182710000</v>
      </c>
      <c r="D122" s="43">
        <f>+D123</f>
        <v>0</v>
      </c>
      <c r="E122" s="43">
        <f>+E123</f>
        <v>0</v>
      </c>
      <c r="F122" s="43">
        <f>+F123</f>
        <v>1182710000</v>
      </c>
    </row>
    <row r="123" spans="1:6" ht="13.5">
      <c r="A123" s="44" t="s">
        <v>135</v>
      </c>
      <c r="B123" s="44" t="s">
        <v>134</v>
      </c>
      <c r="C123" s="45">
        <v>1182710000</v>
      </c>
      <c r="D123" s="45">
        <v>0</v>
      </c>
      <c r="E123" s="45"/>
      <c r="F123" s="25">
        <f>+C123+E123</f>
        <v>1182710000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B5:F5"/>
    <mergeCell ref="E129:F129"/>
    <mergeCell ref="E130:F13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F8" sqref="F8:F123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7.7109375" style="8" customWidth="1"/>
    <col min="6" max="6" width="19.7109375" style="8" bestFit="1" customWidth="1"/>
    <col min="7" max="7" width="3.28125" style="8" bestFit="1" customWidth="1"/>
    <col min="8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228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234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v>102246527000</v>
      </c>
      <c r="D8" s="19">
        <v>0</v>
      </c>
      <c r="E8" s="19">
        <f>+E9+E73</f>
        <v>0</v>
      </c>
      <c r="F8" s="19">
        <f>+F9+F73</f>
        <v>102246527000</v>
      </c>
      <c r="G8" s="55">
        <f>+ENERO!C8-MARZO!F8</f>
        <v>0</v>
      </c>
    </row>
    <row r="9" spans="1:7" s="21" customFormat="1" ht="13.5">
      <c r="A9" s="22" t="s">
        <v>216</v>
      </c>
      <c r="B9" s="18" t="s">
        <v>1</v>
      </c>
      <c r="C9" s="19">
        <v>23006817000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v>10836399000</v>
      </c>
      <c r="D11" s="19">
        <f>SUM(D12:D26)</f>
        <v>0</v>
      </c>
      <c r="E11" s="19">
        <f>SUM(E12:E26)</f>
        <v>0</v>
      </c>
      <c r="F11" s="19">
        <f>SUM(F12:F26)</f>
        <v>10836399000</v>
      </c>
    </row>
    <row r="12" spans="1:6" s="26" customFormat="1" ht="13.5">
      <c r="A12" s="24" t="s">
        <v>4</v>
      </c>
      <c r="B12" s="24" t="s">
        <v>140</v>
      </c>
      <c r="C12" s="25">
        <v>5626654000</v>
      </c>
      <c r="D12" s="25">
        <v>0</v>
      </c>
      <c r="E12" s="25"/>
      <c r="F12" s="25">
        <f>+C12+E12</f>
        <v>5626654000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913816000</v>
      </c>
      <c r="D18" s="25">
        <v>0</v>
      </c>
      <c r="E18" s="25"/>
      <c r="F18" s="25">
        <f t="shared" si="0"/>
        <v>913816000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379422000</v>
      </c>
      <c r="D20" s="25">
        <v>0</v>
      </c>
      <c r="E20" s="25">
        <v>-18580833</v>
      </c>
      <c r="F20" s="25">
        <f t="shared" si="0"/>
        <v>360841167</v>
      </c>
    </row>
    <row r="21" spans="1:6" s="29" customFormat="1" ht="13.5">
      <c r="A21" s="28" t="s">
        <v>17</v>
      </c>
      <c r="B21" s="24" t="s">
        <v>145</v>
      </c>
      <c r="C21" s="25">
        <v>1687274000</v>
      </c>
      <c r="D21" s="25">
        <v>0</v>
      </c>
      <c r="E21" s="25"/>
      <c r="F21" s="25">
        <f t="shared" si="0"/>
        <v>1687274000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>
        <v>0</v>
      </c>
      <c r="D24" s="25">
        <v>0</v>
      </c>
      <c r="E24" s="25">
        <v>18580833</v>
      </c>
      <c r="F24" s="25">
        <f t="shared" si="0"/>
        <v>18580833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19">
        <v>3260510000</v>
      </c>
      <c r="D27" s="19">
        <f>+D29+D30</f>
        <v>0</v>
      </c>
      <c r="E27" s="19">
        <f>+E29+E30</f>
        <v>0</v>
      </c>
      <c r="F27" s="31">
        <f>+F29+F30</f>
        <v>3260510000</v>
      </c>
    </row>
    <row r="28" spans="1:6" s="29" customFormat="1" ht="13.5">
      <c r="A28" s="28" t="s">
        <v>26</v>
      </c>
      <c r="B28" s="24" t="s">
        <v>27</v>
      </c>
      <c r="C28" s="25">
        <v>2500000000</v>
      </c>
      <c r="D28" s="25">
        <f>+D29</f>
        <v>0</v>
      </c>
      <c r="E28" s="25">
        <f>+E29</f>
        <v>0</v>
      </c>
      <c r="F28" s="27">
        <f>+F29</f>
        <v>2500000000</v>
      </c>
    </row>
    <row r="29" spans="1:6" s="29" customFormat="1" ht="13.5">
      <c r="A29" s="28" t="s">
        <v>28</v>
      </c>
      <c r="B29" s="24" t="s">
        <v>29</v>
      </c>
      <c r="C29" s="25">
        <v>2500000000</v>
      </c>
      <c r="D29" s="25">
        <v>0</v>
      </c>
      <c r="E29" s="25"/>
      <c r="F29" s="25">
        <f>+C29+E29</f>
        <v>2500000000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19"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19">
        <v>2438753000</v>
      </c>
      <c r="D32" s="19">
        <f>SUM(D33:D37)</f>
        <v>0</v>
      </c>
      <c r="E32" s="19">
        <f>SUM(E33:E37)</f>
        <v>0</v>
      </c>
      <c r="F32" s="31">
        <f>SUM(F33:F37)</f>
        <v>2438753000</v>
      </c>
    </row>
    <row r="33" spans="1:6" s="29" customFormat="1" ht="13.5">
      <c r="A33" s="28" t="s">
        <v>34</v>
      </c>
      <c r="B33" s="24" t="s">
        <v>150</v>
      </c>
      <c r="C33" s="25">
        <v>592554000</v>
      </c>
      <c r="D33" s="25">
        <v>0</v>
      </c>
      <c r="E33" s="25"/>
      <c r="F33" s="25">
        <f>+C33+E33</f>
        <v>592554000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730808000</v>
      </c>
      <c r="D35" s="25">
        <v>0</v>
      </c>
      <c r="E35" s="25"/>
      <c r="F35" s="25">
        <f>+C35+E35</f>
        <v>730808000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396166000</v>
      </c>
      <c r="D37" s="25">
        <v>0</v>
      </c>
      <c r="E37" s="25"/>
      <c r="F37" s="25">
        <f>+C37+E37</f>
        <v>396166000</v>
      </c>
    </row>
    <row r="38" spans="1:6" s="32" customFormat="1" ht="13.5">
      <c r="A38" s="30" t="s">
        <v>41</v>
      </c>
      <c r="B38" s="18" t="s">
        <v>153</v>
      </c>
      <c r="C38" s="19">
        <v>1288855000</v>
      </c>
      <c r="D38" s="19">
        <f>SUM(D39:D45)</f>
        <v>0</v>
      </c>
      <c r="E38" s="19">
        <f>SUM(E39:E45)</f>
        <v>0</v>
      </c>
      <c r="F38" s="31">
        <f>SUM(F39:F45)</f>
        <v>1288855000</v>
      </c>
    </row>
    <row r="39" spans="1:6" s="29" customFormat="1" ht="13.5">
      <c r="A39" s="28" t="s">
        <v>42</v>
      </c>
      <c r="B39" s="24" t="s">
        <v>154</v>
      </c>
      <c r="C39" s="25">
        <v>405034000</v>
      </c>
      <c r="D39" s="25">
        <v>0</v>
      </c>
      <c r="E39" s="25"/>
      <c r="F39" s="25">
        <f aca="true" t="shared" si="1" ref="F39:F45">+C39+E39</f>
        <v>405034000</v>
      </c>
    </row>
    <row r="40" spans="1:6" s="29" customFormat="1" ht="13.5">
      <c r="A40" s="28" t="s">
        <v>43</v>
      </c>
      <c r="B40" s="24" t="s">
        <v>155</v>
      </c>
      <c r="C40" s="25">
        <v>391420000</v>
      </c>
      <c r="D40" s="25">
        <v>0</v>
      </c>
      <c r="E40" s="25"/>
      <c r="F40" s="25">
        <f t="shared" si="1"/>
        <v>391420000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297122000</v>
      </c>
      <c r="D42" s="25">
        <v>0</v>
      </c>
      <c r="E42" s="25"/>
      <c r="F42" s="25">
        <f t="shared" si="1"/>
        <v>297122000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95241000</v>
      </c>
      <c r="D44" s="25">
        <v>0</v>
      </c>
      <c r="E44" s="25"/>
      <c r="F44" s="25">
        <f t="shared" si="1"/>
        <v>95241000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19">
        <v>5182300000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19">
        <v>1783640380</v>
      </c>
      <c r="D47" s="19">
        <f>SUM(D48:D52)</f>
        <v>0</v>
      </c>
      <c r="E47" s="19">
        <f>SUM(E48:E52)</f>
        <v>-5500000</v>
      </c>
      <c r="F47" s="31">
        <f>SUM(F48:F52)</f>
        <v>1778140380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3700000</v>
      </c>
      <c r="D48" s="25">
        <v>0</v>
      </c>
      <c r="E48" s="25"/>
      <c r="F48" s="25">
        <f>+C48+E48</f>
        <v>3700000</v>
      </c>
    </row>
    <row r="49" spans="1:6" s="29" customFormat="1" ht="13.5">
      <c r="A49" s="28" t="s">
        <v>54</v>
      </c>
      <c r="B49" s="24" t="s">
        <v>55</v>
      </c>
      <c r="C49" s="25">
        <v>1292940380</v>
      </c>
      <c r="D49" s="25">
        <v>0</v>
      </c>
      <c r="E49" s="25">
        <v>-5500000</v>
      </c>
      <c r="F49" s="25">
        <f>+C49+E49</f>
        <v>1287440380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6" s="29" customFormat="1" ht="13.5">
      <c r="A51" s="28" t="s">
        <v>57</v>
      </c>
      <c r="B51" s="24" t="s">
        <v>58</v>
      </c>
      <c r="C51" s="25">
        <v>365000000</v>
      </c>
      <c r="D51" s="25">
        <v>0</v>
      </c>
      <c r="E51" s="25"/>
      <c r="F51" s="25">
        <f>+C51+E51</f>
        <v>365000000</v>
      </c>
    </row>
    <row r="52" spans="1:6" s="29" customFormat="1" ht="13.5">
      <c r="A52" s="28" t="s">
        <v>175</v>
      </c>
      <c r="B52" s="24" t="s">
        <v>174</v>
      </c>
      <c r="C52" s="25">
        <v>22000000</v>
      </c>
      <c r="D52" s="25"/>
      <c r="E52" s="25"/>
      <c r="F52" s="25">
        <f>+C52+E52</f>
        <v>22000000</v>
      </c>
    </row>
    <row r="53" spans="1:7" s="32" customFormat="1" ht="13.5">
      <c r="A53" s="30" t="s">
        <v>59</v>
      </c>
      <c r="B53" s="18" t="s">
        <v>161</v>
      </c>
      <c r="C53" s="19">
        <v>3393659620</v>
      </c>
      <c r="D53" s="19">
        <f>SUM(D54:D68)</f>
        <v>0</v>
      </c>
      <c r="E53" s="19">
        <f>SUM(E54:E68)</f>
        <v>5500000</v>
      </c>
      <c r="F53" s="31">
        <f>SUM(F54:F68)</f>
        <v>3399159620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84000000</v>
      </c>
      <c r="D54" s="25">
        <v>0</v>
      </c>
      <c r="E54" s="25"/>
      <c r="F54" s="25">
        <f aca="true" t="shared" si="2" ref="F54:F68">+C54+E54</f>
        <v>84000000</v>
      </c>
    </row>
    <row r="55" spans="1:6" s="29" customFormat="1" ht="13.5">
      <c r="A55" s="28" t="s">
        <v>219</v>
      </c>
      <c r="B55" s="24" t="s">
        <v>220</v>
      </c>
      <c r="C55" s="25">
        <v>7059620</v>
      </c>
      <c r="D55" s="25"/>
      <c r="E55" s="25">
        <v>5500000</v>
      </c>
      <c r="F55" s="25">
        <f t="shared" si="2"/>
        <v>12559620</v>
      </c>
    </row>
    <row r="56" spans="1:6" s="29" customFormat="1" ht="13.5">
      <c r="A56" s="28" t="s">
        <v>62</v>
      </c>
      <c r="B56" s="24" t="s">
        <v>162</v>
      </c>
      <c r="C56" s="25">
        <v>820000000</v>
      </c>
      <c r="D56" s="25">
        <v>0</v>
      </c>
      <c r="E56" s="25"/>
      <c r="F56" s="25">
        <f t="shared" si="2"/>
        <v>820000000</v>
      </c>
    </row>
    <row r="57" spans="1:6" s="29" customFormat="1" ht="13.5">
      <c r="A57" s="28" t="s">
        <v>63</v>
      </c>
      <c r="B57" s="24" t="s">
        <v>64</v>
      </c>
      <c r="C57" s="25">
        <v>135000000</v>
      </c>
      <c r="D57" s="25">
        <v>0</v>
      </c>
      <c r="E57" s="25"/>
      <c r="F57" s="25">
        <f t="shared" si="2"/>
        <v>135000000</v>
      </c>
    </row>
    <row r="58" spans="1:6" s="29" customFormat="1" ht="13.5">
      <c r="A58" s="28" t="s">
        <v>65</v>
      </c>
      <c r="B58" s="24" t="s">
        <v>66</v>
      </c>
      <c r="C58" s="25">
        <v>1400000000</v>
      </c>
      <c r="D58" s="25">
        <v>0</v>
      </c>
      <c r="E58" s="25"/>
      <c r="F58" s="25">
        <f t="shared" si="2"/>
        <v>1400000000</v>
      </c>
    </row>
    <row r="59" spans="1:6" s="29" customFormat="1" ht="13.5">
      <c r="A59" s="28" t="s">
        <v>67</v>
      </c>
      <c r="B59" s="24" t="s">
        <v>68</v>
      </c>
      <c r="C59" s="25">
        <v>265600000</v>
      </c>
      <c r="D59" s="25">
        <v>0</v>
      </c>
      <c r="E59" s="25"/>
      <c r="F59" s="25">
        <f t="shared" si="2"/>
        <v>265600000</v>
      </c>
    </row>
    <row r="60" spans="1:6" s="29" customFormat="1" ht="13.5">
      <c r="A60" s="28" t="s">
        <v>69</v>
      </c>
      <c r="B60" s="24" t="s">
        <v>163</v>
      </c>
      <c r="C60" s="25">
        <v>207000000</v>
      </c>
      <c r="D60" s="25">
        <v>0</v>
      </c>
      <c r="E60" s="25"/>
      <c r="F60" s="25">
        <f t="shared" si="2"/>
        <v>207000000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21000000</v>
      </c>
      <c r="D62" s="25">
        <v>0</v>
      </c>
      <c r="E62" s="25"/>
      <c r="F62" s="25">
        <f t="shared" si="2"/>
        <v>21000000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40000000</v>
      </c>
      <c r="D64" s="25"/>
      <c r="E64" s="25">
        <v>40000000</v>
      </c>
      <c r="F64" s="25">
        <f t="shared" si="2"/>
        <v>80000000</v>
      </c>
    </row>
    <row r="65" spans="1:6" s="29" customFormat="1" ht="13.5">
      <c r="A65" s="28" t="s">
        <v>235</v>
      </c>
      <c r="B65" s="24" t="s">
        <v>236</v>
      </c>
      <c r="C65" s="25">
        <v>0</v>
      </c>
      <c r="D65" s="25"/>
      <c r="E65" s="25">
        <v>-40000000</v>
      </c>
      <c r="F65" s="25">
        <f>+C65+E65</f>
        <v>-40000000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2000000</v>
      </c>
      <c r="D67" s="25">
        <v>0</v>
      </c>
      <c r="E67" s="25"/>
      <c r="F67" s="25">
        <f t="shared" si="2"/>
        <v>2000000</v>
      </c>
    </row>
    <row r="68" spans="1:6" s="29" customFormat="1" ht="13.5">
      <c r="A68" s="28" t="s">
        <v>78</v>
      </c>
      <c r="B68" s="24" t="s">
        <v>79</v>
      </c>
      <c r="C68" s="25">
        <v>50000000</v>
      </c>
      <c r="D68" s="25">
        <v>0</v>
      </c>
      <c r="E68" s="25"/>
      <c r="F68" s="25">
        <f t="shared" si="2"/>
        <v>50000000</v>
      </c>
    </row>
    <row r="69" spans="1:6" s="32" customFormat="1" ht="13.5">
      <c r="A69" s="30" t="s">
        <v>177</v>
      </c>
      <c r="B69" s="18" t="s">
        <v>178</v>
      </c>
      <c r="C69" s="19">
        <v>5000000</v>
      </c>
      <c r="D69" s="19">
        <f>SUM(D70:D71)</f>
        <v>0</v>
      </c>
      <c r="E69" s="19">
        <f>SUM(E70:E71)</f>
        <v>0</v>
      </c>
      <c r="F69" s="19">
        <f>SUM(F70:F71)</f>
        <v>5000000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5000000</v>
      </c>
      <c r="D71" s="25">
        <v>0</v>
      </c>
      <c r="E71" s="25"/>
      <c r="F71" s="25">
        <f>+C71+E71</f>
        <v>5000000</v>
      </c>
    </row>
    <row r="72" spans="1:6" s="29" customFormat="1" ht="13.5">
      <c r="A72" s="35" t="s">
        <v>223</v>
      </c>
      <c r="B72" s="24" t="s">
        <v>134</v>
      </c>
      <c r="C72" s="25">
        <v>0</v>
      </c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v>79239710000</v>
      </c>
      <c r="D73" s="19">
        <v>0</v>
      </c>
      <c r="E73" s="19">
        <f>+E74+E122</f>
        <v>0</v>
      </c>
      <c r="F73" s="19">
        <f>+F74+F122</f>
        <v>79239710000</v>
      </c>
    </row>
    <row r="74" spans="1:6" s="37" customFormat="1" ht="13.5">
      <c r="A74" s="38" t="s">
        <v>138</v>
      </c>
      <c r="B74" s="18" t="s">
        <v>82</v>
      </c>
      <c r="C74" s="19">
        <v>78057000000</v>
      </c>
      <c r="D74" s="19">
        <v>0</v>
      </c>
      <c r="E74" s="19">
        <f>+E75</f>
        <v>0</v>
      </c>
      <c r="F74" s="19">
        <f>+F75</f>
        <v>78057000000</v>
      </c>
    </row>
    <row r="75" spans="1:6" s="37" customFormat="1" ht="13.5">
      <c r="A75" s="39" t="s">
        <v>83</v>
      </c>
      <c r="B75" s="18" t="s">
        <v>84</v>
      </c>
      <c r="C75" s="19">
        <v>78057000000</v>
      </c>
      <c r="D75" s="19">
        <v>0</v>
      </c>
      <c r="E75" s="19">
        <f>+E76+E104</f>
        <v>0</v>
      </c>
      <c r="F75" s="19">
        <f>+F76+F104</f>
        <v>78057000000</v>
      </c>
    </row>
    <row r="76" spans="1:6" s="37" customFormat="1" ht="13.5">
      <c r="A76" s="39" t="s">
        <v>85</v>
      </c>
      <c r="B76" s="18" t="s">
        <v>179</v>
      </c>
      <c r="C76" s="19">
        <v>69114000000</v>
      </c>
      <c r="D76" s="19">
        <v>0</v>
      </c>
      <c r="E76" s="19">
        <f>+E77+E88+E92+E97</f>
        <v>0</v>
      </c>
      <c r="F76" s="19">
        <f>+F77+F88+F92+F97</f>
        <v>69114000000</v>
      </c>
    </row>
    <row r="77" spans="1:6" s="37" customFormat="1" ht="13.5">
      <c r="A77" s="39" t="s">
        <v>86</v>
      </c>
      <c r="B77" s="18" t="s">
        <v>180</v>
      </c>
      <c r="C77" s="19">
        <v>32199000000</v>
      </c>
      <c r="D77" s="19">
        <v>0</v>
      </c>
      <c r="E77" s="19">
        <f>+E78+E80+E83</f>
        <v>0</v>
      </c>
      <c r="F77" s="19">
        <f>+F78+F80+F83</f>
        <v>32199000000</v>
      </c>
    </row>
    <row r="78" spans="1:6" s="41" customFormat="1" ht="13.5">
      <c r="A78" s="40" t="s">
        <v>87</v>
      </c>
      <c r="B78" s="24" t="s">
        <v>181</v>
      </c>
      <c r="C78" s="25">
        <v>2903000000</v>
      </c>
      <c r="D78" s="25">
        <f>+D79</f>
        <v>0</v>
      </c>
      <c r="E78" s="25">
        <f>+E79</f>
        <v>0</v>
      </c>
      <c r="F78" s="25">
        <f>+F79</f>
        <v>2903000000</v>
      </c>
    </row>
    <row r="79" spans="1:6" s="41" customFormat="1" ht="13.5">
      <c r="A79" s="40" t="s">
        <v>88</v>
      </c>
      <c r="B79" s="24" t="s">
        <v>182</v>
      </c>
      <c r="C79" s="25">
        <v>2903000000</v>
      </c>
      <c r="D79" s="25">
        <v>0</v>
      </c>
      <c r="E79" s="25"/>
      <c r="F79" s="25">
        <f>+C79+E79</f>
        <v>2903000000</v>
      </c>
    </row>
    <row r="80" spans="1:6" s="41" customFormat="1" ht="13.5">
      <c r="A80" s="40" t="s">
        <v>89</v>
      </c>
      <c r="B80" s="24" t="s">
        <v>183</v>
      </c>
      <c r="C80" s="25">
        <v>11696000000</v>
      </c>
      <c r="D80" s="25">
        <f>SUM(D81:D82)</f>
        <v>0</v>
      </c>
      <c r="E80" s="25">
        <f>SUM(E81:E82)</f>
        <v>0</v>
      </c>
      <c r="F80" s="25">
        <f>SUM(F81:F82)</f>
        <v>11696000000</v>
      </c>
    </row>
    <row r="81" spans="1:6" s="41" customFormat="1" ht="13.5">
      <c r="A81" s="40" t="s">
        <v>90</v>
      </c>
      <c r="B81" s="24" t="s">
        <v>184</v>
      </c>
      <c r="C81" s="25">
        <v>10759510000</v>
      </c>
      <c r="D81" s="25">
        <v>0</v>
      </c>
      <c r="E81" s="25"/>
      <c r="F81" s="25">
        <f>+C81+E81</f>
        <v>10759510000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/>
      <c r="F82" s="25">
        <f>+C82+E82</f>
        <v>936490000</v>
      </c>
    </row>
    <row r="83" spans="1:6" s="41" customFormat="1" ht="13.5">
      <c r="A83" s="40" t="s">
        <v>92</v>
      </c>
      <c r="B83" s="24" t="s">
        <v>186</v>
      </c>
      <c r="C83" s="25">
        <v>17600000000</v>
      </c>
      <c r="D83" s="25">
        <f>SUM(D84:D87)</f>
        <v>0</v>
      </c>
      <c r="E83" s="25">
        <f>SUM(E84:E87)</f>
        <v>0</v>
      </c>
      <c r="F83" s="25">
        <f>SUM(F84:F87)</f>
        <v>17600000000</v>
      </c>
    </row>
    <row r="84" spans="1:6" s="41" customFormat="1" ht="13.5">
      <c r="A84" s="40" t="s">
        <v>93</v>
      </c>
      <c r="B84" s="24" t="s">
        <v>187</v>
      </c>
      <c r="C84" s="25">
        <v>8646638000</v>
      </c>
      <c r="D84" s="25">
        <v>0</v>
      </c>
      <c r="E84" s="25"/>
      <c r="F84" s="25">
        <f>+C84+E84</f>
        <v>8646638000</v>
      </c>
    </row>
    <row r="85" spans="1:6" s="41" customFormat="1" ht="13.5">
      <c r="A85" s="40" t="s">
        <v>94</v>
      </c>
      <c r="B85" s="24" t="s">
        <v>188</v>
      </c>
      <c r="C85" s="25">
        <v>342538000</v>
      </c>
      <c r="D85" s="25">
        <v>0</v>
      </c>
      <c r="E85" s="25"/>
      <c r="F85" s="25">
        <f>+C85+E85</f>
        <v>342538000</v>
      </c>
    </row>
    <row r="86" spans="1:6" s="41" customFormat="1" ht="13.5">
      <c r="A86" s="40" t="s">
        <v>95</v>
      </c>
      <c r="B86" s="24" t="s">
        <v>182</v>
      </c>
      <c r="C86" s="25">
        <v>7415819000</v>
      </c>
      <c r="D86" s="25">
        <v>0</v>
      </c>
      <c r="E86" s="25"/>
      <c r="F86" s="25">
        <f>+C86+E86</f>
        <v>7415819000</v>
      </c>
    </row>
    <row r="87" spans="1:6" s="41" customFormat="1" ht="13.5">
      <c r="A87" s="40" t="s">
        <v>96</v>
      </c>
      <c r="B87" s="24" t="s">
        <v>189</v>
      </c>
      <c r="C87" s="25">
        <v>1195005000</v>
      </c>
      <c r="D87" s="25">
        <v>0</v>
      </c>
      <c r="E87" s="25"/>
      <c r="F87" s="25">
        <f>+C87+E87</f>
        <v>1195005000</v>
      </c>
    </row>
    <row r="88" spans="1:6" s="37" customFormat="1" ht="13.5">
      <c r="A88" s="39" t="s">
        <v>97</v>
      </c>
      <c r="B88" s="18" t="s">
        <v>190</v>
      </c>
      <c r="C88" s="19">
        <v>3982000000</v>
      </c>
      <c r="D88" s="19">
        <f>+D89</f>
        <v>0</v>
      </c>
      <c r="E88" s="19">
        <f>+E89</f>
        <v>0</v>
      </c>
      <c r="F88" s="19">
        <f>+F89</f>
        <v>3982000000</v>
      </c>
    </row>
    <row r="89" spans="1:6" s="41" customFormat="1" ht="13.5">
      <c r="A89" s="40" t="s">
        <v>98</v>
      </c>
      <c r="B89" s="24" t="s">
        <v>191</v>
      </c>
      <c r="C89" s="25">
        <v>3982000000</v>
      </c>
      <c r="D89" s="25">
        <f>SUM(D90:D91)</f>
        <v>0</v>
      </c>
      <c r="E89" s="25">
        <f>SUM(E90:E91)</f>
        <v>0</v>
      </c>
      <c r="F89" s="25">
        <f>SUM(F90:F91)</f>
        <v>3982000000</v>
      </c>
    </row>
    <row r="90" spans="1:6" s="41" customFormat="1" ht="13.5">
      <c r="A90" s="40" t="s">
        <v>99</v>
      </c>
      <c r="B90" s="24" t="s">
        <v>192</v>
      </c>
      <c r="C90" s="25">
        <v>3855217000</v>
      </c>
      <c r="D90" s="25">
        <v>0</v>
      </c>
      <c r="E90" s="25"/>
      <c r="F90" s="25">
        <f>+C90+E90</f>
        <v>3855217000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v>4000000000</v>
      </c>
      <c r="D92" s="19">
        <f>+D93</f>
        <v>0</v>
      </c>
      <c r="E92" s="19">
        <f>+E93</f>
        <v>0</v>
      </c>
      <c r="F92" s="19">
        <f>+F93</f>
        <v>4000000000</v>
      </c>
    </row>
    <row r="93" spans="1:6" s="41" customFormat="1" ht="13.5">
      <c r="A93" s="40" t="s">
        <v>103</v>
      </c>
      <c r="B93" s="24" t="s">
        <v>194</v>
      </c>
      <c r="C93" s="25">
        <v>4000000000</v>
      </c>
      <c r="D93" s="25">
        <f>SUM(D94:D96)</f>
        <v>0</v>
      </c>
      <c r="E93" s="25">
        <f>SUM(E94:E96)</f>
        <v>0</v>
      </c>
      <c r="F93" s="25">
        <f>SUM(F94:F96)</f>
        <v>4000000000</v>
      </c>
    </row>
    <row r="94" spans="1:6" s="41" customFormat="1" ht="13.5">
      <c r="A94" s="40" t="s">
        <v>104</v>
      </c>
      <c r="B94" s="24" t="s">
        <v>195</v>
      </c>
      <c r="C94" s="25">
        <v>0</v>
      </c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3112310000</v>
      </c>
      <c r="D95" s="25">
        <v>0</v>
      </c>
      <c r="E95" s="25"/>
      <c r="F95" s="25">
        <f>+C95+E95</f>
        <v>3112310000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v>28933000000</v>
      </c>
      <c r="D97" s="19">
        <f>+D98+D100+D102</f>
        <v>0</v>
      </c>
      <c r="E97" s="19">
        <f>+E98+E100+E102</f>
        <v>0</v>
      </c>
      <c r="F97" s="19">
        <f>+F98+F100+F102</f>
        <v>28933000000</v>
      </c>
    </row>
    <row r="98" spans="1:6" s="41" customFormat="1" ht="13.5">
      <c r="A98" s="40" t="s">
        <v>109</v>
      </c>
      <c r="B98" s="24" t="s">
        <v>198</v>
      </c>
      <c r="C98" s="25">
        <v>10445000000</v>
      </c>
      <c r="D98" s="25">
        <f>+D99</f>
        <v>0</v>
      </c>
      <c r="E98" s="25">
        <f>+E99</f>
        <v>0</v>
      </c>
      <c r="F98" s="25">
        <f>+F99</f>
        <v>10445000000</v>
      </c>
    </row>
    <row r="99" spans="1:6" s="41" customFormat="1" ht="13.5">
      <c r="A99" s="40" t="s">
        <v>110</v>
      </c>
      <c r="B99" s="24" t="s">
        <v>199</v>
      </c>
      <c r="C99" s="25">
        <v>10445000000</v>
      </c>
      <c r="D99" s="25">
        <v>0</v>
      </c>
      <c r="E99" s="25"/>
      <c r="F99" s="25">
        <f>+C99+E99</f>
        <v>10445000000</v>
      </c>
    </row>
    <row r="100" spans="1:6" s="41" customFormat="1" ht="13.5">
      <c r="A100" s="40" t="s">
        <v>111</v>
      </c>
      <c r="B100" s="24" t="s">
        <v>200</v>
      </c>
      <c r="C100" s="25">
        <v>5288000000</v>
      </c>
      <c r="D100" s="25">
        <f>+D101</f>
        <v>0</v>
      </c>
      <c r="E100" s="25">
        <f>+E101</f>
        <v>0</v>
      </c>
      <c r="F100" s="25">
        <f>+F101</f>
        <v>5288000000</v>
      </c>
    </row>
    <row r="101" spans="1:6" s="41" customFormat="1" ht="13.5">
      <c r="A101" s="40" t="s">
        <v>112</v>
      </c>
      <c r="B101" s="24" t="s">
        <v>199</v>
      </c>
      <c r="C101" s="25">
        <v>5288000000</v>
      </c>
      <c r="D101" s="25">
        <v>0</v>
      </c>
      <c r="E101" s="25"/>
      <c r="F101" s="25">
        <f>+C101+E101</f>
        <v>5288000000</v>
      </c>
    </row>
    <row r="102" spans="1:6" s="41" customFormat="1" ht="13.5">
      <c r="A102" s="40" t="s">
        <v>213</v>
      </c>
      <c r="B102" s="24" t="s">
        <v>212</v>
      </c>
      <c r="C102" s="25">
        <v>13200000000</v>
      </c>
      <c r="D102" s="25">
        <f>SUM(D103:D103)</f>
        <v>0</v>
      </c>
      <c r="E102" s="25">
        <f>SUM(E103:E103)</f>
        <v>0</v>
      </c>
      <c r="F102" s="25">
        <f>SUM(F103:F103)</f>
        <v>13200000000</v>
      </c>
    </row>
    <row r="103" spans="1:6" s="41" customFormat="1" ht="13.5">
      <c r="A103" s="40" t="s">
        <v>214</v>
      </c>
      <c r="B103" s="24" t="s">
        <v>215</v>
      </c>
      <c r="C103" s="25">
        <v>13200000000</v>
      </c>
      <c r="D103" s="25"/>
      <c r="E103" s="25"/>
      <c r="F103" s="25">
        <f>+C103+E103</f>
        <v>13200000000</v>
      </c>
    </row>
    <row r="104" spans="1:6" s="37" customFormat="1" ht="13.5">
      <c r="A104" s="39" t="s">
        <v>113</v>
      </c>
      <c r="B104" s="18" t="s">
        <v>201</v>
      </c>
      <c r="C104" s="19">
        <v>8943000000</v>
      </c>
      <c r="D104" s="19">
        <f>+D105+D110+D115+D119</f>
        <v>0</v>
      </c>
      <c r="E104" s="19">
        <f>+E105+E110+E115+E119</f>
        <v>0</v>
      </c>
      <c r="F104" s="19">
        <f>+F105+F110+F115+F119</f>
        <v>8943000000</v>
      </c>
    </row>
    <row r="105" spans="1:6" s="37" customFormat="1" ht="13.5">
      <c r="A105" s="39" t="s">
        <v>114</v>
      </c>
      <c r="B105" s="18" t="s">
        <v>202</v>
      </c>
      <c r="C105" s="19">
        <v>1084000000</v>
      </c>
      <c r="D105" s="19">
        <f>+D106</f>
        <v>0</v>
      </c>
      <c r="E105" s="19">
        <f>+E106</f>
        <v>0</v>
      </c>
      <c r="F105" s="19">
        <f>+F106</f>
        <v>1084000000</v>
      </c>
    </row>
    <row r="106" spans="1:6" s="41" customFormat="1" ht="13.5">
      <c r="A106" s="40" t="s">
        <v>115</v>
      </c>
      <c r="B106" s="24" t="s">
        <v>203</v>
      </c>
      <c r="C106" s="25">
        <v>1084000000</v>
      </c>
      <c r="D106" s="25">
        <f>SUM(D107:D109)</f>
        <v>0</v>
      </c>
      <c r="E106" s="25">
        <f>SUM(E107:E109)</f>
        <v>0</v>
      </c>
      <c r="F106" s="25">
        <f>SUM(F107:F109)</f>
        <v>1084000000</v>
      </c>
    </row>
    <row r="107" spans="1:6" s="41" customFormat="1" ht="13.5">
      <c r="A107" s="40" t="s">
        <v>116</v>
      </c>
      <c r="B107" s="24" t="s">
        <v>204</v>
      </c>
      <c r="C107" s="25">
        <v>353201000</v>
      </c>
      <c r="D107" s="25">
        <v>0</v>
      </c>
      <c r="E107" s="25"/>
      <c r="F107" s="25">
        <f>+C107+E107</f>
        <v>353201000</v>
      </c>
    </row>
    <row r="108" spans="1:6" s="41" customFormat="1" ht="13.5">
      <c r="A108" s="28" t="s">
        <v>230</v>
      </c>
      <c r="B108" s="24" t="s">
        <v>231</v>
      </c>
      <c r="C108" s="25"/>
      <c r="D108" s="25"/>
      <c r="E108" s="25"/>
      <c r="F108" s="25"/>
    </row>
    <row r="109" spans="1:6" s="41" customFormat="1" ht="13.5">
      <c r="A109" s="40" t="s">
        <v>117</v>
      </c>
      <c r="B109" s="24" t="s">
        <v>205</v>
      </c>
      <c r="C109" s="25">
        <v>730799000</v>
      </c>
      <c r="D109" s="25">
        <v>0</v>
      </c>
      <c r="E109" s="25"/>
      <c r="F109" s="25">
        <f>+C109+E109</f>
        <v>730799000</v>
      </c>
    </row>
    <row r="110" spans="1:6" s="37" customFormat="1" ht="13.5">
      <c r="A110" s="39" t="s">
        <v>118</v>
      </c>
      <c r="B110" s="18" t="s">
        <v>119</v>
      </c>
      <c r="C110" s="19">
        <v>1684000000</v>
      </c>
      <c r="D110" s="19">
        <f>+D111</f>
        <v>0</v>
      </c>
      <c r="E110" s="19">
        <f>+E111</f>
        <v>0</v>
      </c>
      <c r="F110" s="19">
        <f>+F111</f>
        <v>1684000000</v>
      </c>
    </row>
    <row r="111" spans="1:6" s="41" customFormat="1" ht="13.5">
      <c r="A111" s="40" t="s">
        <v>120</v>
      </c>
      <c r="B111" s="24" t="s">
        <v>121</v>
      </c>
      <c r="C111" s="25">
        <v>1684000000</v>
      </c>
      <c r="D111" s="25">
        <f>SUM(D112:D114)</f>
        <v>0</v>
      </c>
      <c r="E111" s="25">
        <f>SUM(E112:E114)</f>
        <v>0</v>
      </c>
      <c r="F111" s="25">
        <f>SUM(F112:F114)</f>
        <v>1684000000</v>
      </c>
    </row>
    <row r="112" spans="1:6" s="41" customFormat="1" ht="13.5">
      <c r="A112" s="40" t="s">
        <v>122</v>
      </c>
      <c r="B112" s="24" t="s">
        <v>123</v>
      </c>
      <c r="C112" s="52">
        <v>1648000000</v>
      </c>
      <c r="D112" s="25">
        <v>0</v>
      </c>
      <c r="E112" s="25"/>
      <c r="F112" s="25">
        <f>+C112+E112</f>
        <v>1648000000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>
        <v>0</v>
      </c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v>3488000000</v>
      </c>
      <c r="D115" s="19">
        <f>+D116</f>
        <v>0</v>
      </c>
      <c r="E115" s="19">
        <f>+E116</f>
        <v>0</v>
      </c>
      <c r="F115" s="19">
        <f>+F116</f>
        <v>3488000000</v>
      </c>
    </row>
    <row r="116" spans="1:6" s="41" customFormat="1" ht="13.5">
      <c r="A116" s="40" t="s">
        <v>127</v>
      </c>
      <c r="B116" s="24" t="s">
        <v>206</v>
      </c>
      <c r="C116" s="25">
        <v>3488000000</v>
      </c>
      <c r="D116" s="25">
        <f>SUM(D117:D118)</f>
        <v>0</v>
      </c>
      <c r="E116" s="25">
        <f>SUM(E117:E118)</f>
        <v>0</v>
      </c>
      <c r="F116" s="25">
        <f>SUM(F117:F118)</f>
        <v>3488000000</v>
      </c>
    </row>
    <row r="117" spans="1:6" s="41" customFormat="1" ht="13.5">
      <c r="A117" s="40" t="s">
        <v>128</v>
      </c>
      <c r="B117" s="24" t="s">
        <v>207</v>
      </c>
      <c r="C117" s="25">
        <v>1992828000</v>
      </c>
      <c r="D117" s="25">
        <v>0</v>
      </c>
      <c r="E117" s="25"/>
      <c r="F117" s="25">
        <f>+C117+E117</f>
        <v>1992828000</v>
      </c>
    </row>
    <row r="118" spans="1:6" s="41" customFormat="1" ht="13.5">
      <c r="A118" s="40" t="s">
        <v>129</v>
      </c>
      <c r="B118" s="24" t="s">
        <v>208</v>
      </c>
      <c r="C118" s="25">
        <v>1495172000</v>
      </c>
      <c r="D118" s="25">
        <v>0</v>
      </c>
      <c r="E118" s="25"/>
      <c r="F118" s="25">
        <f>+C118+E118</f>
        <v>1495172000</v>
      </c>
    </row>
    <row r="119" spans="1:6" s="37" customFormat="1" ht="13.5">
      <c r="A119" s="39" t="s">
        <v>130</v>
      </c>
      <c r="B119" s="18" t="s">
        <v>131</v>
      </c>
      <c r="C119" s="19">
        <v>2687000000</v>
      </c>
      <c r="D119" s="19">
        <f aca="true" t="shared" si="3" ref="D119:F120">+D120</f>
        <v>0</v>
      </c>
      <c r="E119" s="19">
        <f t="shared" si="3"/>
        <v>0</v>
      </c>
      <c r="F119" s="19">
        <f t="shared" si="3"/>
        <v>2687000000</v>
      </c>
    </row>
    <row r="120" spans="1:6" s="41" customFormat="1" ht="13.5">
      <c r="A120" s="40" t="s">
        <v>132</v>
      </c>
      <c r="B120" s="24" t="s">
        <v>226</v>
      </c>
      <c r="C120" s="25">
        <v>2687000000</v>
      </c>
      <c r="D120" s="25">
        <f t="shared" si="3"/>
        <v>0</v>
      </c>
      <c r="E120" s="25">
        <f t="shared" si="3"/>
        <v>0</v>
      </c>
      <c r="F120" s="25">
        <f t="shared" si="3"/>
        <v>2687000000</v>
      </c>
    </row>
    <row r="121" spans="1:6" s="41" customFormat="1" ht="13.5">
      <c r="A121" s="40" t="s">
        <v>133</v>
      </c>
      <c r="B121" s="24" t="s">
        <v>209</v>
      </c>
      <c r="C121" s="25">
        <v>2687000000</v>
      </c>
      <c r="D121" s="25">
        <v>0</v>
      </c>
      <c r="E121" s="25"/>
      <c r="F121" s="25">
        <f>+C121+E121</f>
        <v>2687000000</v>
      </c>
    </row>
    <row r="122" spans="1:6" s="17" customFormat="1" ht="13.5">
      <c r="A122" s="42" t="s">
        <v>135</v>
      </c>
      <c r="B122" s="42" t="s">
        <v>134</v>
      </c>
      <c r="C122" s="43">
        <v>1182710000</v>
      </c>
      <c r="D122" s="43">
        <f>+D123</f>
        <v>0</v>
      </c>
      <c r="E122" s="43">
        <f>+E123</f>
        <v>0</v>
      </c>
      <c r="F122" s="43">
        <f>+F123</f>
        <v>1182710000</v>
      </c>
    </row>
    <row r="123" spans="1:6" ht="13.5">
      <c r="A123" s="44" t="s">
        <v>135</v>
      </c>
      <c r="B123" s="44" t="s">
        <v>134</v>
      </c>
      <c r="C123" s="45">
        <v>1182710000</v>
      </c>
      <c r="D123" s="45">
        <v>0</v>
      </c>
      <c r="E123" s="45"/>
      <c r="F123" s="25">
        <f>+C123+E123</f>
        <v>1182710000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B5:F5"/>
    <mergeCell ref="E129:F129"/>
    <mergeCell ref="E130:F13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7">
      <pane xSplit="2" ySplit="1" topLeftCell="C120" activePane="bottomRight" state="frozen"/>
      <selection pane="topLeft" activeCell="A7" sqref="A7"/>
      <selection pane="topRight" activeCell="C7" sqref="C7"/>
      <selection pane="bottomLeft" activeCell="A8" sqref="A8"/>
      <selection pane="bottomRight" activeCell="F8" sqref="F8:F123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7.57421875" style="8" customWidth="1"/>
    <col min="6" max="6" width="19.7109375" style="8" bestFit="1" customWidth="1"/>
    <col min="7" max="7" width="3.28125" style="8" bestFit="1" customWidth="1"/>
    <col min="8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229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234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v>102246527000</v>
      </c>
      <c r="D8" s="19">
        <v>0</v>
      </c>
      <c r="E8" s="19">
        <f>+E9+E73</f>
        <v>0</v>
      </c>
      <c r="F8" s="19">
        <f>+F9+F73</f>
        <v>102246527000</v>
      </c>
      <c r="G8" s="55">
        <f>+ENERO!C8-ABRIL!F8</f>
        <v>0</v>
      </c>
    </row>
    <row r="9" spans="1:7" s="21" customFormat="1" ht="13.5">
      <c r="A9" s="22" t="s">
        <v>216</v>
      </c>
      <c r="B9" s="18" t="s">
        <v>1</v>
      </c>
      <c r="C9" s="19">
        <v>23006817000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v>10836399000</v>
      </c>
      <c r="D11" s="19">
        <f>SUM(D12:D26)</f>
        <v>0</v>
      </c>
      <c r="E11" s="19">
        <f>SUM(E12:E26)</f>
        <v>0</v>
      </c>
      <c r="F11" s="19">
        <f>SUM(F12:F26)</f>
        <v>10836399000</v>
      </c>
    </row>
    <row r="12" spans="1:6" s="26" customFormat="1" ht="13.5">
      <c r="A12" s="24" t="s">
        <v>4</v>
      </c>
      <c r="B12" s="24" t="s">
        <v>140</v>
      </c>
      <c r="C12" s="25">
        <v>5626654000</v>
      </c>
      <c r="D12" s="25">
        <v>0</v>
      </c>
      <c r="E12" s="25"/>
      <c r="F12" s="25">
        <f>+C12+E12</f>
        <v>5626654000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913816000</v>
      </c>
      <c r="D18" s="25">
        <v>0</v>
      </c>
      <c r="E18" s="25"/>
      <c r="F18" s="25">
        <f t="shared" si="0"/>
        <v>913816000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360841167</v>
      </c>
      <c r="D20" s="25">
        <v>0</v>
      </c>
      <c r="E20" s="25"/>
      <c r="F20" s="25">
        <f t="shared" si="0"/>
        <v>360841167</v>
      </c>
    </row>
    <row r="21" spans="1:6" s="29" customFormat="1" ht="13.5">
      <c r="A21" s="28" t="s">
        <v>17</v>
      </c>
      <c r="B21" s="24" t="s">
        <v>145</v>
      </c>
      <c r="C21" s="25">
        <v>1687274000</v>
      </c>
      <c r="D21" s="25">
        <v>0</v>
      </c>
      <c r="E21" s="25"/>
      <c r="F21" s="25">
        <f t="shared" si="0"/>
        <v>1687274000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>
        <v>18580833</v>
      </c>
      <c r="D24" s="25">
        <v>0</v>
      </c>
      <c r="E24" s="25"/>
      <c r="F24" s="25">
        <f t="shared" si="0"/>
        <v>18580833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19">
        <v>3260510000</v>
      </c>
      <c r="D27" s="19">
        <f>+D29+D30</f>
        <v>0</v>
      </c>
      <c r="E27" s="19">
        <f>+E29+E30</f>
        <v>0</v>
      </c>
      <c r="F27" s="31">
        <f>+F29+F30</f>
        <v>3260510000</v>
      </c>
    </row>
    <row r="28" spans="1:6" s="29" customFormat="1" ht="13.5">
      <c r="A28" s="28" t="s">
        <v>26</v>
      </c>
      <c r="B28" s="24" t="s">
        <v>27</v>
      </c>
      <c r="C28" s="25">
        <v>2500000000</v>
      </c>
      <c r="D28" s="25">
        <f>+D29</f>
        <v>0</v>
      </c>
      <c r="E28" s="25">
        <f>+E29</f>
        <v>0</v>
      </c>
      <c r="F28" s="27">
        <f>+F29</f>
        <v>2500000000</v>
      </c>
    </row>
    <row r="29" spans="1:6" s="29" customFormat="1" ht="13.5">
      <c r="A29" s="28" t="s">
        <v>28</v>
      </c>
      <c r="B29" s="24" t="s">
        <v>29</v>
      </c>
      <c r="C29" s="25">
        <v>2500000000</v>
      </c>
      <c r="D29" s="25">
        <v>0</v>
      </c>
      <c r="E29" s="25"/>
      <c r="F29" s="25">
        <f>+C29+E29</f>
        <v>2500000000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19"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19">
        <v>2438753000</v>
      </c>
      <c r="D32" s="19">
        <f>SUM(D33:D37)</f>
        <v>0</v>
      </c>
      <c r="E32" s="19">
        <f>SUM(E33:E37)</f>
        <v>0</v>
      </c>
      <c r="F32" s="31">
        <f>SUM(F33:F37)</f>
        <v>2438753000</v>
      </c>
    </row>
    <row r="33" spans="1:6" s="29" customFormat="1" ht="13.5">
      <c r="A33" s="28" t="s">
        <v>34</v>
      </c>
      <c r="B33" s="24" t="s">
        <v>150</v>
      </c>
      <c r="C33" s="25">
        <v>592554000</v>
      </c>
      <c r="D33" s="25">
        <v>0</v>
      </c>
      <c r="E33" s="25"/>
      <c r="F33" s="25">
        <f>+C33+E33</f>
        <v>592554000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730808000</v>
      </c>
      <c r="D35" s="25">
        <v>0</v>
      </c>
      <c r="E35" s="25"/>
      <c r="F35" s="25">
        <f>+C35+E35</f>
        <v>730808000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396166000</v>
      </c>
      <c r="D37" s="25">
        <v>0</v>
      </c>
      <c r="E37" s="25"/>
      <c r="F37" s="25">
        <f>+C37+E37</f>
        <v>396166000</v>
      </c>
    </row>
    <row r="38" spans="1:6" s="32" customFormat="1" ht="13.5">
      <c r="A38" s="30" t="s">
        <v>41</v>
      </c>
      <c r="B38" s="18" t="s">
        <v>153</v>
      </c>
      <c r="C38" s="19">
        <v>1288855000</v>
      </c>
      <c r="D38" s="19">
        <f>SUM(D39:D45)</f>
        <v>0</v>
      </c>
      <c r="E38" s="19">
        <f>SUM(E39:E45)</f>
        <v>0</v>
      </c>
      <c r="F38" s="31">
        <f>SUM(F39:F45)</f>
        <v>1288855000</v>
      </c>
    </row>
    <row r="39" spans="1:6" s="29" customFormat="1" ht="13.5">
      <c r="A39" s="28" t="s">
        <v>42</v>
      </c>
      <c r="B39" s="24" t="s">
        <v>154</v>
      </c>
      <c r="C39" s="25">
        <v>405034000</v>
      </c>
      <c r="D39" s="25">
        <v>0</v>
      </c>
      <c r="E39" s="25"/>
      <c r="F39" s="25">
        <f aca="true" t="shared" si="1" ref="F39:F45">+C39+E39</f>
        <v>405034000</v>
      </c>
    </row>
    <row r="40" spans="1:6" s="29" customFormat="1" ht="13.5">
      <c r="A40" s="28" t="s">
        <v>43</v>
      </c>
      <c r="B40" s="24" t="s">
        <v>155</v>
      </c>
      <c r="C40" s="25">
        <v>391420000</v>
      </c>
      <c r="D40" s="25">
        <v>0</v>
      </c>
      <c r="E40" s="25"/>
      <c r="F40" s="25">
        <f t="shared" si="1"/>
        <v>391420000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297122000</v>
      </c>
      <c r="D42" s="25">
        <v>0</v>
      </c>
      <c r="E42" s="25"/>
      <c r="F42" s="25">
        <f t="shared" si="1"/>
        <v>297122000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95241000</v>
      </c>
      <c r="D44" s="25">
        <v>0</v>
      </c>
      <c r="E44" s="25"/>
      <c r="F44" s="25">
        <f t="shared" si="1"/>
        <v>95241000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19">
        <v>5182300000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19">
        <v>1778140380</v>
      </c>
      <c r="D47" s="19">
        <f>SUM(D48:D52)</f>
        <v>0</v>
      </c>
      <c r="E47" s="19">
        <f>SUM(E48:E52)</f>
        <v>0</v>
      </c>
      <c r="F47" s="31">
        <f>SUM(F48:F52)</f>
        <v>1778140380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3700000</v>
      </c>
      <c r="D48" s="25">
        <v>0</v>
      </c>
      <c r="E48" s="25"/>
      <c r="F48" s="25">
        <f>+C48+E48</f>
        <v>3700000</v>
      </c>
    </row>
    <row r="49" spans="1:6" s="29" customFormat="1" ht="13.5">
      <c r="A49" s="28" t="s">
        <v>54</v>
      </c>
      <c r="B49" s="24" t="s">
        <v>55</v>
      </c>
      <c r="C49" s="25">
        <v>1287440380</v>
      </c>
      <c r="D49" s="25">
        <v>0</v>
      </c>
      <c r="E49" s="25"/>
      <c r="F49" s="25">
        <f>+C49+E49</f>
        <v>1287440380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6" s="29" customFormat="1" ht="13.5">
      <c r="A51" s="28" t="s">
        <v>57</v>
      </c>
      <c r="B51" s="24" t="s">
        <v>58</v>
      </c>
      <c r="C51" s="25">
        <v>365000000</v>
      </c>
      <c r="D51" s="25">
        <v>0</v>
      </c>
      <c r="E51" s="25"/>
      <c r="F51" s="25">
        <f>+C51+E51</f>
        <v>365000000</v>
      </c>
    </row>
    <row r="52" spans="1:6" s="29" customFormat="1" ht="13.5">
      <c r="A52" s="28" t="s">
        <v>175</v>
      </c>
      <c r="B52" s="24" t="s">
        <v>174</v>
      </c>
      <c r="C52" s="25">
        <v>22000000</v>
      </c>
      <c r="D52" s="25"/>
      <c r="E52" s="25"/>
      <c r="F52" s="25">
        <f>+C52+E52</f>
        <v>22000000</v>
      </c>
    </row>
    <row r="53" spans="1:7" s="32" customFormat="1" ht="13.5">
      <c r="A53" s="30" t="s">
        <v>59</v>
      </c>
      <c r="B53" s="18" t="s">
        <v>161</v>
      </c>
      <c r="C53" s="19">
        <v>3399159620</v>
      </c>
      <c r="D53" s="19">
        <f>SUM(D54:D68)</f>
        <v>0</v>
      </c>
      <c r="E53" s="19">
        <f>SUM(E54:E68)</f>
        <v>0</v>
      </c>
      <c r="F53" s="31">
        <f>SUM(F54:F68)</f>
        <v>3399159620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84000000</v>
      </c>
      <c r="D54" s="25">
        <v>0</v>
      </c>
      <c r="E54" s="25"/>
      <c r="F54" s="25">
        <f aca="true" t="shared" si="2" ref="F54:F68">+C54+E54</f>
        <v>84000000</v>
      </c>
    </row>
    <row r="55" spans="1:6" s="29" customFormat="1" ht="13.5">
      <c r="A55" s="28" t="s">
        <v>219</v>
      </c>
      <c r="B55" s="24" t="s">
        <v>220</v>
      </c>
      <c r="C55" s="25">
        <v>12559620</v>
      </c>
      <c r="D55" s="25"/>
      <c r="E55" s="25"/>
      <c r="F55" s="25">
        <f t="shared" si="2"/>
        <v>12559620</v>
      </c>
    </row>
    <row r="56" spans="1:6" s="29" customFormat="1" ht="13.5">
      <c r="A56" s="28" t="s">
        <v>62</v>
      </c>
      <c r="B56" s="24" t="s">
        <v>162</v>
      </c>
      <c r="C56" s="25">
        <v>820000000</v>
      </c>
      <c r="D56" s="25">
        <v>0</v>
      </c>
      <c r="E56" s="25"/>
      <c r="F56" s="25">
        <f t="shared" si="2"/>
        <v>820000000</v>
      </c>
    </row>
    <row r="57" spans="1:6" s="29" customFormat="1" ht="13.5">
      <c r="A57" s="28" t="s">
        <v>63</v>
      </c>
      <c r="B57" s="24" t="s">
        <v>64</v>
      </c>
      <c r="C57" s="25">
        <v>135000000</v>
      </c>
      <c r="D57" s="25">
        <v>0</v>
      </c>
      <c r="E57" s="25"/>
      <c r="F57" s="25">
        <f t="shared" si="2"/>
        <v>135000000</v>
      </c>
    </row>
    <row r="58" spans="1:6" s="29" customFormat="1" ht="13.5">
      <c r="A58" s="28" t="s">
        <v>65</v>
      </c>
      <c r="B58" s="24" t="s">
        <v>66</v>
      </c>
      <c r="C58" s="25">
        <v>1400000000</v>
      </c>
      <c r="D58" s="25">
        <v>0</v>
      </c>
      <c r="E58" s="25"/>
      <c r="F58" s="25">
        <f t="shared" si="2"/>
        <v>1400000000</v>
      </c>
    </row>
    <row r="59" spans="1:6" s="29" customFormat="1" ht="13.5">
      <c r="A59" s="28" t="s">
        <v>67</v>
      </c>
      <c r="B59" s="24" t="s">
        <v>68</v>
      </c>
      <c r="C59" s="25">
        <v>265600000</v>
      </c>
      <c r="D59" s="25">
        <v>0</v>
      </c>
      <c r="E59" s="25"/>
      <c r="F59" s="25">
        <f t="shared" si="2"/>
        <v>265600000</v>
      </c>
    </row>
    <row r="60" spans="1:6" s="29" customFormat="1" ht="13.5">
      <c r="A60" s="28" t="s">
        <v>69</v>
      </c>
      <c r="B60" s="24" t="s">
        <v>163</v>
      </c>
      <c r="C60" s="25">
        <v>207000000</v>
      </c>
      <c r="D60" s="25">
        <v>0</v>
      </c>
      <c r="E60" s="25"/>
      <c r="F60" s="25">
        <f t="shared" si="2"/>
        <v>207000000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21000000</v>
      </c>
      <c r="D62" s="25">
        <v>0</v>
      </c>
      <c r="E62" s="25"/>
      <c r="F62" s="25">
        <f t="shared" si="2"/>
        <v>21000000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80000000</v>
      </c>
      <c r="D64" s="25"/>
      <c r="E64" s="25"/>
      <c r="F64" s="25">
        <f t="shared" si="2"/>
        <v>80000000</v>
      </c>
    </row>
    <row r="65" spans="1:6" s="29" customFormat="1" ht="13.5">
      <c r="A65" s="28" t="s">
        <v>235</v>
      </c>
      <c r="B65" s="24" t="s">
        <v>236</v>
      </c>
      <c r="C65" s="25">
        <v>-40000000</v>
      </c>
      <c r="D65" s="25"/>
      <c r="E65" s="25"/>
      <c r="F65" s="25">
        <f t="shared" si="2"/>
        <v>-40000000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2000000</v>
      </c>
      <c r="D67" s="25">
        <v>0</v>
      </c>
      <c r="E67" s="25"/>
      <c r="F67" s="25">
        <f t="shared" si="2"/>
        <v>2000000</v>
      </c>
    </row>
    <row r="68" spans="1:6" s="29" customFormat="1" ht="13.5">
      <c r="A68" s="28" t="s">
        <v>78</v>
      </c>
      <c r="B68" s="24" t="s">
        <v>79</v>
      </c>
      <c r="C68" s="25">
        <v>50000000</v>
      </c>
      <c r="D68" s="25">
        <v>0</v>
      </c>
      <c r="E68" s="25"/>
      <c r="F68" s="25">
        <f t="shared" si="2"/>
        <v>50000000</v>
      </c>
    </row>
    <row r="69" spans="1:6" s="32" customFormat="1" ht="13.5">
      <c r="A69" s="30" t="s">
        <v>177</v>
      </c>
      <c r="B69" s="18" t="s">
        <v>178</v>
      </c>
      <c r="C69" s="19">
        <v>5000000</v>
      </c>
      <c r="D69" s="19">
        <f>SUM(D70:D71)</f>
        <v>0</v>
      </c>
      <c r="E69" s="19">
        <f>SUM(E70:E71)</f>
        <v>0</v>
      </c>
      <c r="F69" s="19">
        <f>SUM(F70:F71)</f>
        <v>5000000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5000000</v>
      </c>
      <c r="D71" s="25">
        <v>0</v>
      </c>
      <c r="E71" s="25"/>
      <c r="F71" s="25">
        <f>+C71+E71</f>
        <v>5000000</v>
      </c>
    </row>
    <row r="72" spans="1:6" s="29" customFormat="1" ht="13.5">
      <c r="A72" s="35" t="s">
        <v>223</v>
      </c>
      <c r="B72" s="24" t="s">
        <v>134</v>
      </c>
      <c r="C72" s="25">
        <v>0</v>
      </c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v>79239710000</v>
      </c>
      <c r="D73" s="19">
        <v>0</v>
      </c>
      <c r="E73" s="19">
        <f>+E74+E122</f>
        <v>0</v>
      </c>
      <c r="F73" s="19">
        <f>+F74+F122</f>
        <v>79239710000</v>
      </c>
    </row>
    <row r="74" spans="1:6" s="37" customFormat="1" ht="13.5">
      <c r="A74" s="38" t="s">
        <v>138</v>
      </c>
      <c r="B74" s="18" t="s">
        <v>82</v>
      </c>
      <c r="C74" s="19">
        <v>78057000000</v>
      </c>
      <c r="D74" s="19">
        <v>0</v>
      </c>
      <c r="E74" s="19">
        <f>+E75</f>
        <v>0</v>
      </c>
      <c r="F74" s="19">
        <f>+F75</f>
        <v>78057000000</v>
      </c>
    </row>
    <row r="75" spans="1:6" s="37" customFormat="1" ht="13.5">
      <c r="A75" s="39" t="s">
        <v>83</v>
      </c>
      <c r="B75" s="18" t="s">
        <v>84</v>
      </c>
      <c r="C75" s="19">
        <v>78057000000</v>
      </c>
      <c r="D75" s="19">
        <v>0</v>
      </c>
      <c r="E75" s="19">
        <f>+E76+E104</f>
        <v>0</v>
      </c>
      <c r="F75" s="19">
        <f>+F76+F104</f>
        <v>78057000000</v>
      </c>
    </row>
    <row r="76" spans="1:6" s="37" customFormat="1" ht="13.5">
      <c r="A76" s="39" t="s">
        <v>85</v>
      </c>
      <c r="B76" s="18" t="s">
        <v>179</v>
      </c>
      <c r="C76" s="19">
        <v>69114000000</v>
      </c>
      <c r="D76" s="19">
        <v>0</v>
      </c>
      <c r="E76" s="19">
        <f>+E77+E88+E92+E97</f>
        <v>0</v>
      </c>
      <c r="F76" s="19">
        <f>+F77+F88+F92+F97</f>
        <v>69114000000</v>
      </c>
    </row>
    <row r="77" spans="1:6" s="37" customFormat="1" ht="13.5">
      <c r="A77" s="39" t="s">
        <v>86</v>
      </c>
      <c r="B77" s="18" t="s">
        <v>180</v>
      </c>
      <c r="C77" s="19">
        <v>32199000000</v>
      </c>
      <c r="D77" s="19">
        <v>0</v>
      </c>
      <c r="E77" s="19">
        <f>+E78+E80+E83</f>
        <v>0</v>
      </c>
      <c r="F77" s="19">
        <f>+F78+F80+F83</f>
        <v>32199000000</v>
      </c>
    </row>
    <row r="78" spans="1:6" s="41" customFormat="1" ht="13.5">
      <c r="A78" s="40" t="s">
        <v>87</v>
      </c>
      <c r="B78" s="24" t="s">
        <v>181</v>
      </c>
      <c r="C78" s="25">
        <v>2903000000</v>
      </c>
      <c r="D78" s="25">
        <f>+D79</f>
        <v>0</v>
      </c>
      <c r="E78" s="25">
        <f>+E79</f>
        <v>0</v>
      </c>
      <c r="F78" s="25">
        <f>+F79</f>
        <v>2903000000</v>
      </c>
    </row>
    <row r="79" spans="1:6" s="41" customFormat="1" ht="13.5">
      <c r="A79" s="40" t="s">
        <v>88</v>
      </c>
      <c r="B79" s="24" t="s">
        <v>182</v>
      </c>
      <c r="C79" s="25">
        <v>2903000000</v>
      </c>
      <c r="D79" s="25">
        <v>0</v>
      </c>
      <c r="E79" s="25"/>
      <c r="F79" s="25">
        <f>+C79+E79</f>
        <v>2903000000</v>
      </c>
    </row>
    <row r="80" spans="1:6" s="41" customFormat="1" ht="13.5">
      <c r="A80" s="40" t="s">
        <v>89</v>
      </c>
      <c r="B80" s="24" t="s">
        <v>183</v>
      </c>
      <c r="C80" s="25">
        <v>11696000000</v>
      </c>
      <c r="D80" s="25">
        <f>SUM(D81:D82)</f>
        <v>0</v>
      </c>
      <c r="E80" s="25">
        <f>SUM(E81:E82)</f>
        <v>0</v>
      </c>
      <c r="F80" s="25">
        <f>SUM(F81:F82)</f>
        <v>11696000000</v>
      </c>
    </row>
    <row r="81" spans="1:6" s="41" customFormat="1" ht="13.5">
      <c r="A81" s="40" t="s">
        <v>90</v>
      </c>
      <c r="B81" s="24" t="s">
        <v>184</v>
      </c>
      <c r="C81" s="25">
        <v>10759510000</v>
      </c>
      <c r="D81" s="25">
        <v>0</v>
      </c>
      <c r="E81" s="25"/>
      <c r="F81" s="25">
        <f>+C81+E81</f>
        <v>10759510000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/>
      <c r="F82" s="25">
        <f>+C82+E82</f>
        <v>936490000</v>
      </c>
    </row>
    <row r="83" spans="1:6" s="41" customFormat="1" ht="13.5">
      <c r="A83" s="40" t="s">
        <v>92</v>
      </c>
      <c r="B83" s="24" t="s">
        <v>186</v>
      </c>
      <c r="C83" s="25">
        <v>17600000000</v>
      </c>
      <c r="D83" s="25">
        <f>SUM(D84:D87)</f>
        <v>0</v>
      </c>
      <c r="E83" s="25">
        <f>SUM(E84:E87)</f>
        <v>0</v>
      </c>
      <c r="F83" s="25">
        <f>SUM(F84:F87)</f>
        <v>17600000000</v>
      </c>
    </row>
    <row r="84" spans="1:6" s="41" customFormat="1" ht="13.5">
      <c r="A84" s="40" t="s">
        <v>93</v>
      </c>
      <c r="B84" s="24" t="s">
        <v>187</v>
      </c>
      <c r="C84" s="25">
        <v>8646638000</v>
      </c>
      <c r="D84" s="25">
        <v>0</v>
      </c>
      <c r="E84" s="25"/>
      <c r="F84" s="25">
        <f>+C84+E84</f>
        <v>8646638000</v>
      </c>
    </row>
    <row r="85" spans="1:6" s="41" customFormat="1" ht="13.5">
      <c r="A85" s="40" t="s">
        <v>94</v>
      </c>
      <c r="B85" s="24" t="s">
        <v>188</v>
      </c>
      <c r="C85" s="25">
        <v>342538000</v>
      </c>
      <c r="D85" s="25">
        <v>0</v>
      </c>
      <c r="E85" s="25"/>
      <c r="F85" s="25">
        <f>+C85+E85</f>
        <v>342538000</v>
      </c>
    </row>
    <row r="86" spans="1:6" s="41" customFormat="1" ht="13.5">
      <c r="A86" s="40" t="s">
        <v>95</v>
      </c>
      <c r="B86" s="24" t="s">
        <v>182</v>
      </c>
      <c r="C86" s="25">
        <v>7415819000</v>
      </c>
      <c r="D86" s="25">
        <v>0</v>
      </c>
      <c r="E86" s="25"/>
      <c r="F86" s="25">
        <f>+C86+E86</f>
        <v>7415819000</v>
      </c>
    </row>
    <row r="87" spans="1:6" s="41" customFormat="1" ht="13.5">
      <c r="A87" s="40" t="s">
        <v>96</v>
      </c>
      <c r="B87" s="24" t="s">
        <v>189</v>
      </c>
      <c r="C87" s="25">
        <v>1195005000</v>
      </c>
      <c r="D87" s="25">
        <v>0</v>
      </c>
      <c r="E87" s="25"/>
      <c r="F87" s="25">
        <f>+C87+E87</f>
        <v>1195005000</v>
      </c>
    </row>
    <row r="88" spans="1:6" s="37" customFormat="1" ht="13.5">
      <c r="A88" s="39" t="s">
        <v>97</v>
      </c>
      <c r="B88" s="18" t="s">
        <v>190</v>
      </c>
      <c r="C88" s="19">
        <v>3982000000</v>
      </c>
      <c r="D88" s="19">
        <f>+D89</f>
        <v>0</v>
      </c>
      <c r="E88" s="19">
        <f>+E89</f>
        <v>0</v>
      </c>
      <c r="F88" s="19">
        <f>+F89</f>
        <v>3982000000</v>
      </c>
    </row>
    <row r="89" spans="1:6" s="41" customFormat="1" ht="13.5">
      <c r="A89" s="40" t="s">
        <v>98</v>
      </c>
      <c r="B89" s="24" t="s">
        <v>191</v>
      </c>
      <c r="C89" s="25">
        <v>3982000000</v>
      </c>
      <c r="D89" s="25">
        <f>SUM(D90:D91)</f>
        <v>0</v>
      </c>
      <c r="E89" s="25">
        <f>SUM(E90:E91)</f>
        <v>0</v>
      </c>
      <c r="F89" s="25">
        <f>SUM(F90:F91)</f>
        <v>3982000000</v>
      </c>
    </row>
    <row r="90" spans="1:6" s="41" customFormat="1" ht="13.5">
      <c r="A90" s="40" t="s">
        <v>99</v>
      </c>
      <c r="B90" s="24" t="s">
        <v>192</v>
      </c>
      <c r="C90" s="25">
        <v>3855217000</v>
      </c>
      <c r="D90" s="25">
        <v>0</v>
      </c>
      <c r="E90" s="25"/>
      <c r="F90" s="25">
        <f>+C90+E90</f>
        <v>3855217000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v>4000000000</v>
      </c>
      <c r="D92" s="19">
        <f>+D93</f>
        <v>0</v>
      </c>
      <c r="E92" s="19">
        <f>+E93</f>
        <v>0</v>
      </c>
      <c r="F92" s="19">
        <f>+F93</f>
        <v>4000000000</v>
      </c>
    </row>
    <row r="93" spans="1:6" s="41" customFormat="1" ht="13.5">
      <c r="A93" s="40" t="s">
        <v>103</v>
      </c>
      <c r="B93" s="24" t="s">
        <v>194</v>
      </c>
      <c r="C93" s="25">
        <v>4000000000</v>
      </c>
      <c r="D93" s="25">
        <f>SUM(D94:D96)</f>
        <v>0</v>
      </c>
      <c r="E93" s="25">
        <f>SUM(E94:E96)</f>
        <v>0</v>
      </c>
      <c r="F93" s="25">
        <f>SUM(F94:F96)</f>
        <v>4000000000</v>
      </c>
    </row>
    <row r="94" spans="1:6" s="41" customFormat="1" ht="13.5">
      <c r="A94" s="40" t="s">
        <v>104</v>
      </c>
      <c r="B94" s="24" t="s">
        <v>195</v>
      </c>
      <c r="C94" s="25">
        <v>0</v>
      </c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3112310000</v>
      </c>
      <c r="D95" s="25">
        <v>0</v>
      </c>
      <c r="E95" s="25"/>
      <c r="F95" s="25">
        <f>+C95+E95</f>
        <v>3112310000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v>28933000000</v>
      </c>
      <c r="D97" s="19">
        <f>+D98+D100+D102</f>
        <v>0</v>
      </c>
      <c r="E97" s="19">
        <f>+E98+E100+E102</f>
        <v>0</v>
      </c>
      <c r="F97" s="19">
        <f>+F98+F100+F102</f>
        <v>28933000000</v>
      </c>
    </row>
    <row r="98" spans="1:6" s="41" customFormat="1" ht="13.5">
      <c r="A98" s="40" t="s">
        <v>109</v>
      </c>
      <c r="B98" s="24" t="s">
        <v>198</v>
      </c>
      <c r="C98" s="25">
        <v>10445000000</v>
      </c>
      <c r="D98" s="25">
        <f>+D99</f>
        <v>0</v>
      </c>
      <c r="E98" s="25">
        <f>+E99</f>
        <v>0</v>
      </c>
      <c r="F98" s="25">
        <f>+F99</f>
        <v>10445000000</v>
      </c>
    </row>
    <row r="99" spans="1:6" s="41" customFormat="1" ht="13.5">
      <c r="A99" s="40" t="s">
        <v>110</v>
      </c>
      <c r="B99" s="24" t="s">
        <v>199</v>
      </c>
      <c r="C99" s="25">
        <v>10445000000</v>
      </c>
      <c r="D99" s="25">
        <v>0</v>
      </c>
      <c r="E99" s="25"/>
      <c r="F99" s="25">
        <f>+C99+E99</f>
        <v>10445000000</v>
      </c>
    </row>
    <row r="100" spans="1:6" s="41" customFormat="1" ht="13.5">
      <c r="A100" s="40" t="s">
        <v>111</v>
      </c>
      <c r="B100" s="24" t="s">
        <v>200</v>
      </c>
      <c r="C100" s="25">
        <v>5288000000</v>
      </c>
      <c r="D100" s="25">
        <f>+D101</f>
        <v>0</v>
      </c>
      <c r="E100" s="25">
        <f>+E101</f>
        <v>0</v>
      </c>
      <c r="F100" s="25">
        <f>+F101</f>
        <v>5288000000</v>
      </c>
    </row>
    <row r="101" spans="1:6" s="41" customFormat="1" ht="13.5">
      <c r="A101" s="40" t="s">
        <v>112</v>
      </c>
      <c r="B101" s="24" t="s">
        <v>199</v>
      </c>
      <c r="C101" s="25">
        <v>5288000000</v>
      </c>
      <c r="D101" s="25">
        <v>0</v>
      </c>
      <c r="E101" s="25"/>
      <c r="F101" s="25">
        <f>+C101+E101</f>
        <v>5288000000</v>
      </c>
    </row>
    <row r="102" spans="1:6" s="41" customFormat="1" ht="13.5">
      <c r="A102" s="40" t="s">
        <v>213</v>
      </c>
      <c r="B102" s="24" t="s">
        <v>212</v>
      </c>
      <c r="C102" s="25">
        <v>13200000000</v>
      </c>
      <c r="D102" s="25">
        <f>SUM(D103:D103)</f>
        <v>0</v>
      </c>
      <c r="E102" s="25">
        <f>SUM(E103:E103)</f>
        <v>0</v>
      </c>
      <c r="F102" s="25">
        <f>SUM(F103:F103)</f>
        <v>13200000000</v>
      </c>
    </row>
    <row r="103" spans="1:6" s="41" customFormat="1" ht="13.5">
      <c r="A103" s="40" t="s">
        <v>214</v>
      </c>
      <c r="B103" s="24" t="s">
        <v>215</v>
      </c>
      <c r="C103" s="25">
        <v>13200000000</v>
      </c>
      <c r="D103" s="25"/>
      <c r="E103" s="25"/>
      <c r="F103" s="25">
        <f>+C103+E103</f>
        <v>13200000000</v>
      </c>
    </row>
    <row r="104" spans="1:6" s="37" customFormat="1" ht="13.5">
      <c r="A104" s="39" t="s">
        <v>113</v>
      </c>
      <c r="B104" s="18" t="s">
        <v>201</v>
      </c>
      <c r="C104" s="19">
        <v>8943000000</v>
      </c>
      <c r="D104" s="19">
        <f>+D105+D110+D115+D119</f>
        <v>0</v>
      </c>
      <c r="E104" s="19">
        <f>+E105+E110+E115+E119</f>
        <v>0</v>
      </c>
      <c r="F104" s="19">
        <f>+F105+F110+F115+F119</f>
        <v>8943000000</v>
      </c>
    </row>
    <row r="105" spans="1:6" s="37" customFormat="1" ht="13.5">
      <c r="A105" s="39" t="s">
        <v>114</v>
      </c>
      <c r="B105" s="18" t="s">
        <v>202</v>
      </c>
      <c r="C105" s="19">
        <v>1084000000</v>
      </c>
      <c r="D105" s="19">
        <f>+D106</f>
        <v>0</v>
      </c>
      <c r="E105" s="19">
        <f>+E106</f>
        <v>0</v>
      </c>
      <c r="F105" s="19">
        <f>+F106</f>
        <v>1084000000</v>
      </c>
    </row>
    <row r="106" spans="1:6" s="41" customFormat="1" ht="13.5">
      <c r="A106" s="40" t="s">
        <v>115</v>
      </c>
      <c r="B106" s="24" t="s">
        <v>203</v>
      </c>
      <c r="C106" s="25">
        <v>1084000000</v>
      </c>
      <c r="D106" s="25">
        <f>SUM(D107:D109)</f>
        <v>0</v>
      </c>
      <c r="E106" s="25">
        <f>SUM(E107:E109)</f>
        <v>0</v>
      </c>
      <c r="F106" s="25">
        <f>SUM(F107:F109)</f>
        <v>1084000000</v>
      </c>
    </row>
    <row r="107" spans="1:6" s="29" customFormat="1" ht="13.5">
      <c r="A107" s="28" t="s">
        <v>116</v>
      </c>
      <c r="B107" s="24" t="s">
        <v>204</v>
      </c>
      <c r="C107" s="25">
        <v>353201000</v>
      </c>
      <c r="D107" s="25">
        <v>0</v>
      </c>
      <c r="E107" s="25">
        <v>-173960400</v>
      </c>
      <c r="F107" s="25">
        <f>+C107+E107</f>
        <v>179240600</v>
      </c>
    </row>
    <row r="108" spans="1:6" s="29" customFormat="1" ht="13.5">
      <c r="A108" s="28" t="s">
        <v>230</v>
      </c>
      <c r="B108" s="24" t="s">
        <v>231</v>
      </c>
      <c r="C108" s="25"/>
      <c r="D108" s="25">
        <v>0</v>
      </c>
      <c r="E108" s="25">
        <v>173960400</v>
      </c>
      <c r="F108" s="25">
        <f>+C108+E108</f>
        <v>173960400</v>
      </c>
    </row>
    <row r="109" spans="1:6" s="41" customFormat="1" ht="13.5">
      <c r="A109" s="40" t="s">
        <v>117</v>
      </c>
      <c r="B109" s="24" t="s">
        <v>205</v>
      </c>
      <c r="C109" s="25">
        <v>730799000</v>
      </c>
      <c r="D109" s="25">
        <v>0</v>
      </c>
      <c r="E109" s="25"/>
      <c r="F109" s="25">
        <f>+C109+E109</f>
        <v>730799000</v>
      </c>
    </row>
    <row r="110" spans="1:6" s="37" customFormat="1" ht="13.5">
      <c r="A110" s="39" t="s">
        <v>118</v>
      </c>
      <c r="B110" s="18" t="s">
        <v>119</v>
      </c>
      <c r="C110" s="19">
        <v>1684000000</v>
      </c>
      <c r="D110" s="19">
        <f>+D111</f>
        <v>0</v>
      </c>
      <c r="E110" s="19">
        <f>+E111</f>
        <v>0</v>
      </c>
      <c r="F110" s="19">
        <f>+F111</f>
        <v>1684000000</v>
      </c>
    </row>
    <row r="111" spans="1:6" s="41" customFormat="1" ht="13.5">
      <c r="A111" s="40" t="s">
        <v>120</v>
      </c>
      <c r="B111" s="24" t="s">
        <v>238</v>
      </c>
      <c r="C111" s="25">
        <v>1684000000</v>
      </c>
      <c r="D111" s="25">
        <f>SUM(D112:D114)</f>
        <v>0</v>
      </c>
      <c r="E111" s="25">
        <f>SUM(E112:E114)</f>
        <v>0</v>
      </c>
      <c r="F111" s="25">
        <f>SUM(F112:F114)</f>
        <v>1684000000</v>
      </c>
    </row>
    <row r="112" spans="1:6" s="41" customFormat="1" ht="13.5">
      <c r="A112" s="40" t="s">
        <v>122</v>
      </c>
      <c r="B112" s="24" t="s">
        <v>239</v>
      </c>
      <c r="C112" s="52">
        <v>1648000000</v>
      </c>
      <c r="D112" s="25">
        <v>0</v>
      </c>
      <c r="E112" s="25"/>
      <c r="F112" s="25">
        <f>+C112+E112</f>
        <v>1648000000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>
        <v>0</v>
      </c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v>3488000000</v>
      </c>
      <c r="D115" s="19">
        <f>+D116</f>
        <v>0</v>
      </c>
      <c r="E115" s="19">
        <f>+E116</f>
        <v>0</v>
      </c>
      <c r="F115" s="19">
        <f>+F116</f>
        <v>3488000000</v>
      </c>
    </row>
    <row r="116" spans="1:6" s="41" customFormat="1" ht="13.5">
      <c r="A116" s="40" t="s">
        <v>127</v>
      </c>
      <c r="B116" s="24" t="s">
        <v>206</v>
      </c>
      <c r="C116" s="25">
        <v>3488000000</v>
      </c>
      <c r="D116" s="25">
        <f>SUM(D117:D118)</f>
        <v>0</v>
      </c>
      <c r="E116" s="25">
        <f>SUM(E117:E118)</f>
        <v>0</v>
      </c>
      <c r="F116" s="25">
        <f>SUM(F117:F118)</f>
        <v>3488000000</v>
      </c>
    </row>
    <row r="117" spans="1:6" s="29" customFormat="1" ht="13.5">
      <c r="A117" s="28" t="s">
        <v>128</v>
      </c>
      <c r="B117" s="24" t="s">
        <v>207</v>
      </c>
      <c r="C117" s="25">
        <v>1992828000</v>
      </c>
      <c r="D117" s="25">
        <v>0</v>
      </c>
      <c r="E117" s="25">
        <v>400000000</v>
      </c>
      <c r="F117" s="25">
        <f>+C117+E117</f>
        <v>2392828000</v>
      </c>
    </row>
    <row r="118" spans="1:6" s="29" customFormat="1" ht="13.5">
      <c r="A118" s="28" t="s">
        <v>129</v>
      </c>
      <c r="B118" s="24" t="s">
        <v>208</v>
      </c>
      <c r="C118" s="25">
        <v>1495172000</v>
      </c>
      <c r="D118" s="25">
        <v>0</v>
      </c>
      <c r="E118" s="25">
        <v>-400000000</v>
      </c>
      <c r="F118" s="25">
        <f>+C118+E118</f>
        <v>1095172000</v>
      </c>
    </row>
    <row r="119" spans="1:6" s="37" customFormat="1" ht="13.5">
      <c r="A119" s="39" t="s">
        <v>130</v>
      </c>
      <c r="B119" s="18" t="s">
        <v>131</v>
      </c>
      <c r="C119" s="19">
        <v>2687000000</v>
      </c>
      <c r="D119" s="19">
        <f aca="true" t="shared" si="3" ref="D119:F120">+D120</f>
        <v>0</v>
      </c>
      <c r="E119" s="19">
        <f t="shared" si="3"/>
        <v>0</v>
      </c>
      <c r="F119" s="19">
        <f t="shared" si="3"/>
        <v>2687000000</v>
      </c>
    </row>
    <row r="120" spans="1:6" s="41" customFormat="1" ht="13.5">
      <c r="A120" s="40" t="s">
        <v>132</v>
      </c>
      <c r="B120" s="24" t="s">
        <v>226</v>
      </c>
      <c r="C120" s="25">
        <v>2687000000</v>
      </c>
      <c r="D120" s="25">
        <f t="shared" si="3"/>
        <v>0</v>
      </c>
      <c r="E120" s="25">
        <f t="shared" si="3"/>
        <v>0</v>
      </c>
      <c r="F120" s="25">
        <f t="shared" si="3"/>
        <v>2687000000</v>
      </c>
    </row>
    <row r="121" spans="1:6" s="41" customFormat="1" ht="13.5">
      <c r="A121" s="40" t="s">
        <v>133</v>
      </c>
      <c r="B121" s="24" t="s">
        <v>209</v>
      </c>
      <c r="C121" s="25">
        <v>2687000000</v>
      </c>
      <c r="D121" s="25">
        <v>0</v>
      </c>
      <c r="E121" s="25"/>
      <c r="F121" s="25">
        <f>+C121+E121</f>
        <v>2687000000</v>
      </c>
    </row>
    <row r="122" spans="1:6" s="17" customFormat="1" ht="13.5">
      <c r="A122" s="42" t="s">
        <v>135</v>
      </c>
      <c r="B122" s="42" t="s">
        <v>134</v>
      </c>
      <c r="C122" s="43">
        <v>1182710000</v>
      </c>
      <c r="D122" s="43">
        <f>+D123</f>
        <v>0</v>
      </c>
      <c r="E122" s="43">
        <f>+E123</f>
        <v>0</v>
      </c>
      <c r="F122" s="43">
        <f>+F123</f>
        <v>1182710000</v>
      </c>
    </row>
    <row r="123" spans="1:6" ht="13.5">
      <c r="A123" s="44" t="s">
        <v>135</v>
      </c>
      <c r="B123" s="44" t="s">
        <v>134</v>
      </c>
      <c r="C123" s="45">
        <v>1182710000</v>
      </c>
      <c r="D123" s="45">
        <v>0</v>
      </c>
      <c r="E123" s="45"/>
      <c r="F123" s="25">
        <f>+C123+E123</f>
        <v>1182710000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B5:F5"/>
    <mergeCell ref="E129:F129"/>
    <mergeCell ref="E130:F13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7">
      <pane xSplit="2" ySplit="1" topLeftCell="C120" activePane="bottomRight" state="frozen"/>
      <selection pane="topLeft" activeCell="A7" sqref="A7"/>
      <selection pane="topRight" activeCell="C7" sqref="C7"/>
      <selection pane="bottomLeft" activeCell="A8" sqref="A8"/>
      <selection pane="bottomRight" activeCell="F8" sqref="F8:F123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7.57421875" style="8" customWidth="1"/>
    <col min="6" max="6" width="19.7109375" style="8" bestFit="1" customWidth="1"/>
    <col min="7" max="7" width="3.28125" style="8" bestFit="1" customWidth="1"/>
    <col min="8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233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234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v>102246527000</v>
      </c>
      <c r="D8" s="19">
        <v>0</v>
      </c>
      <c r="E8" s="19">
        <f>+E9+E73</f>
        <v>0</v>
      </c>
      <c r="F8" s="19">
        <f>+F9+F73</f>
        <v>102246527000</v>
      </c>
      <c r="G8" s="55">
        <f>+ENERO!C8-MAYO!F8</f>
        <v>0</v>
      </c>
    </row>
    <row r="9" spans="1:7" s="21" customFormat="1" ht="13.5">
      <c r="A9" s="22" t="s">
        <v>216</v>
      </c>
      <c r="B9" s="18" t="s">
        <v>1</v>
      </c>
      <c r="C9" s="19">
        <v>23006817000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v>10836399000</v>
      </c>
      <c r="D11" s="19">
        <f>SUM(D12:D26)</f>
        <v>0</v>
      </c>
      <c r="E11" s="19">
        <f>SUM(E12:E26)</f>
        <v>0</v>
      </c>
      <c r="F11" s="19">
        <f>SUM(F12:F26)</f>
        <v>10836399000</v>
      </c>
    </row>
    <row r="12" spans="1:6" s="26" customFormat="1" ht="13.5">
      <c r="A12" s="24" t="s">
        <v>4</v>
      </c>
      <c r="B12" s="24" t="s">
        <v>140</v>
      </c>
      <c r="C12" s="25">
        <v>5626654000</v>
      </c>
      <c r="D12" s="25">
        <v>0</v>
      </c>
      <c r="E12" s="25"/>
      <c r="F12" s="25">
        <f>+C12+E12</f>
        <v>5626654000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913816000</v>
      </c>
      <c r="D18" s="25">
        <v>0</v>
      </c>
      <c r="E18" s="25"/>
      <c r="F18" s="25">
        <f t="shared" si="0"/>
        <v>913816000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360841167</v>
      </c>
      <c r="D20" s="25">
        <v>0</v>
      </c>
      <c r="E20" s="25"/>
      <c r="F20" s="25">
        <f t="shared" si="0"/>
        <v>360841167</v>
      </c>
    </row>
    <row r="21" spans="1:6" s="29" customFormat="1" ht="13.5">
      <c r="A21" s="28" t="s">
        <v>17</v>
      </c>
      <c r="B21" s="24" t="s">
        <v>145</v>
      </c>
      <c r="C21" s="25">
        <v>1687274000</v>
      </c>
      <c r="D21" s="25">
        <v>0</v>
      </c>
      <c r="E21" s="25"/>
      <c r="F21" s="25">
        <f t="shared" si="0"/>
        <v>1687274000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>
        <v>18580833</v>
      </c>
      <c r="D24" s="25">
        <v>0</v>
      </c>
      <c r="E24" s="25"/>
      <c r="F24" s="25">
        <f t="shared" si="0"/>
        <v>18580833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19">
        <v>3260510000</v>
      </c>
      <c r="D27" s="19">
        <f>+D29+D30</f>
        <v>0</v>
      </c>
      <c r="E27" s="19">
        <f>+E29+E30</f>
        <v>0</v>
      </c>
      <c r="F27" s="31">
        <f>+F29+F30</f>
        <v>3260510000</v>
      </c>
    </row>
    <row r="28" spans="1:6" s="29" customFormat="1" ht="13.5">
      <c r="A28" s="28" t="s">
        <v>26</v>
      </c>
      <c r="B28" s="24" t="s">
        <v>27</v>
      </c>
      <c r="C28" s="25">
        <v>2500000000</v>
      </c>
      <c r="D28" s="25">
        <f>+D29</f>
        <v>0</v>
      </c>
      <c r="E28" s="25">
        <f>+E29</f>
        <v>0</v>
      </c>
      <c r="F28" s="27">
        <f>+F29</f>
        <v>2500000000</v>
      </c>
    </row>
    <row r="29" spans="1:6" s="29" customFormat="1" ht="13.5">
      <c r="A29" s="28" t="s">
        <v>28</v>
      </c>
      <c r="B29" s="24" t="s">
        <v>29</v>
      </c>
      <c r="C29" s="25">
        <v>2500000000</v>
      </c>
      <c r="D29" s="25">
        <v>0</v>
      </c>
      <c r="E29" s="25"/>
      <c r="F29" s="25">
        <f>+C29+E29</f>
        <v>2500000000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19"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19">
        <v>2438753000</v>
      </c>
      <c r="D32" s="19">
        <f>SUM(D33:D37)</f>
        <v>0</v>
      </c>
      <c r="E32" s="19">
        <f>SUM(E33:E37)</f>
        <v>0</v>
      </c>
      <c r="F32" s="31">
        <f>SUM(F33:F37)</f>
        <v>2438753000</v>
      </c>
    </row>
    <row r="33" spans="1:6" s="29" customFormat="1" ht="13.5">
      <c r="A33" s="28" t="s">
        <v>34</v>
      </c>
      <c r="B33" s="24" t="s">
        <v>150</v>
      </c>
      <c r="C33" s="25">
        <v>592554000</v>
      </c>
      <c r="D33" s="25">
        <v>0</v>
      </c>
      <c r="E33" s="25"/>
      <c r="F33" s="25">
        <f>+C33+E33</f>
        <v>592554000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730808000</v>
      </c>
      <c r="D35" s="25">
        <v>0</v>
      </c>
      <c r="E35" s="25"/>
      <c r="F35" s="25">
        <f>+C35+E35</f>
        <v>730808000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396166000</v>
      </c>
      <c r="D37" s="25">
        <v>0</v>
      </c>
      <c r="E37" s="25"/>
      <c r="F37" s="25">
        <f>+C37+E37</f>
        <v>396166000</v>
      </c>
    </row>
    <row r="38" spans="1:6" s="32" customFormat="1" ht="13.5">
      <c r="A38" s="30" t="s">
        <v>41</v>
      </c>
      <c r="B38" s="18" t="s">
        <v>153</v>
      </c>
      <c r="C38" s="19">
        <v>1288855000</v>
      </c>
      <c r="D38" s="19">
        <f>SUM(D39:D45)</f>
        <v>0</v>
      </c>
      <c r="E38" s="19">
        <f>SUM(E39:E45)</f>
        <v>0</v>
      </c>
      <c r="F38" s="31">
        <f>SUM(F39:F45)</f>
        <v>1288855000</v>
      </c>
    </row>
    <row r="39" spans="1:6" s="29" customFormat="1" ht="13.5">
      <c r="A39" s="28" t="s">
        <v>42</v>
      </c>
      <c r="B39" s="24" t="s">
        <v>154</v>
      </c>
      <c r="C39" s="25">
        <v>405034000</v>
      </c>
      <c r="D39" s="25">
        <v>0</v>
      </c>
      <c r="E39" s="25"/>
      <c r="F39" s="25">
        <f aca="true" t="shared" si="1" ref="F39:F45">+C39+E39</f>
        <v>405034000</v>
      </c>
    </row>
    <row r="40" spans="1:6" s="29" customFormat="1" ht="13.5">
      <c r="A40" s="28" t="s">
        <v>43</v>
      </c>
      <c r="B40" s="24" t="s">
        <v>155</v>
      </c>
      <c r="C40" s="25">
        <v>391420000</v>
      </c>
      <c r="D40" s="25">
        <v>0</v>
      </c>
      <c r="E40" s="25"/>
      <c r="F40" s="25">
        <f t="shared" si="1"/>
        <v>391420000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297122000</v>
      </c>
      <c r="D42" s="25">
        <v>0</v>
      </c>
      <c r="E42" s="25"/>
      <c r="F42" s="25">
        <f t="shared" si="1"/>
        <v>297122000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95241000</v>
      </c>
      <c r="D44" s="25">
        <v>0</v>
      </c>
      <c r="E44" s="25"/>
      <c r="F44" s="25">
        <f t="shared" si="1"/>
        <v>95241000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19">
        <v>5182300000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19">
        <v>1778140380</v>
      </c>
      <c r="D47" s="19">
        <f>SUM(D48:D52)</f>
        <v>0</v>
      </c>
      <c r="E47" s="19">
        <f>SUM(E48:E52)</f>
        <v>31000000</v>
      </c>
      <c r="F47" s="31">
        <f>SUM(F48:F52)</f>
        <v>1809140380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3700000</v>
      </c>
      <c r="D48" s="25">
        <v>0</v>
      </c>
      <c r="E48" s="25"/>
      <c r="F48" s="25">
        <f>+C48+E48</f>
        <v>3700000</v>
      </c>
    </row>
    <row r="49" spans="1:6" s="29" customFormat="1" ht="13.5">
      <c r="A49" s="28" t="s">
        <v>54</v>
      </c>
      <c r="B49" s="24" t="s">
        <v>55</v>
      </c>
      <c r="C49" s="25">
        <v>1287440380</v>
      </c>
      <c r="D49" s="25">
        <v>0</v>
      </c>
      <c r="E49" s="25">
        <v>31000000</v>
      </c>
      <c r="F49" s="25">
        <f>+C49+E49</f>
        <v>1318440380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6" s="29" customFormat="1" ht="13.5">
      <c r="A51" s="28" t="s">
        <v>57</v>
      </c>
      <c r="B51" s="24" t="s">
        <v>58</v>
      </c>
      <c r="C51" s="25">
        <v>365000000</v>
      </c>
      <c r="D51" s="25">
        <v>0</v>
      </c>
      <c r="E51" s="25"/>
      <c r="F51" s="25">
        <f>+C51+E51</f>
        <v>365000000</v>
      </c>
    </row>
    <row r="52" spans="1:6" s="29" customFormat="1" ht="13.5">
      <c r="A52" s="28" t="s">
        <v>175</v>
      </c>
      <c r="B52" s="24" t="s">
        <v>174</v>
      </c>
      <c r="C52" s="25">
        <v>22000000</v>
      </c>
      <c r="D52" s="25"/>
      <c r="E52" s="25"/>
      <c r="F52" s="25">
        <f>+C52+E52</f>
        <v>22000000</v>
      </c>
    </row>
    <row r="53" spans="1:7" s="32" customFormat="1" ht="13.5">
      <c r="A53" s="30" t="s">
        <v>59</v>
      </c>
      <c r="B53" s="18" t="s">
        <v>161</v>
      </c>
      <c r="C53" s="19">
        <v>3399159620</v>
      </c>
      <c r="D53" s="19">
        <f>SUM(D54:D68)</f>
        <v>0</v>
      </c>
      <c r="E53" s="19">
        <f>SUM(E54:E68)</f>
        <v>-51000000</v>
      </c>
      <c r="F53" s="31">
        <f>SUM(F54:F68)</f>
        <v>3348159620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84000000</v>
      </c>
      <c r="D54" s="25">
        <v>0</v>
      </c>
      <c r="E54" s="25"/>
      <c r="F54" s="25">
        <f aca="true" t="shared" si="2" ref="F54:F68">+C54+E54</f>
        <v>84000000</v>
      </c>
    </row>
    <row r="55" spans="1:6" s="29" customFormat="1" ht="13.5">
      <c r="A55" s="28" t="s">
        <v>219</v>
      </c>
      <c r="B55" s="24" t="s">
        <v>220</v>
      </c>
      <c r="C55" s="25">
        <v>12559620</v>
      </c>
      <c r="D55" s="25"/>
      <c r="E55" s="25"/>
      <c r="F55" s="25">
        <f t="shared" si="2"/>
        <v>12559620</v>
      </c>
    </row>
    <row r="56" spans="1:6" s="29" customFormat="1" ht="13.5">
      <c r="A56" s="28" t="s">
        <v>62</v>
      </c>
      <c r="B56" s="24" t="s">
        <v>162</v>
      </c>
      <c r="C56" s="25">
        <v>820000000</v>
      </c>
      <c r="D56" s="25">
        <v>0</v>
      </c>
      <c r="E56" s="25">
        <v>-60000000</v>
      </c>
      <c r="F56" s="25">
        <f t="shared" si="2"/>
        <v>760000000</v>
      </c>
    </row>
    <row r="57" spans="1:6" s="29" customFormat="1" ht="13.5">
      <c r="A57" s="28" t="s">
        <v>63</v>
      </c>
      <c r="B57" s="24" t="s">
        <v>64</v>
      </c>
      <c r="C57" s="25">
        <v>135000000</v>
      </c>
      <c r="D57" s="25">
        <v>0</v>
      </c>
      <c r="E57" s="25">
        <v>-57000000</v>
      </c>
      <c r="F57" s="25">
        <f t="shared" si="2"/>
        <v>78000000</v>
      </c>
    </row>
    <row r="58" spans="1:6" s="29" customFormat="1" ht="13.5">
      <c r="A58" s="28" t="s">
        <v>65</v>
      </c>
      <c r="B58" s="24" t="s">
        <v>66</v>
      </c>
      <c r="C58" s="25">
        <v>1400000000</v>
      </c>
      <c r="D58" s="25">
        <v>0</v>
      </c>
      <c r="E58" s="25">
        <v>66000000</v>
      </c>
      <c r="F58" s="25">
        <f t="shared" si="2"/>
        <v>1466000000</v>
      </c>
    </row>
    <row r="59" spans="1:6" s="29" customFormat="1" ht="13.5">
      <c r="A59" s="28" t="s">
        <v>67</v>
      </c>
      <c r="B59" s="24" t="s">
        <v>68</v>
      </c>
      <c r="C59" s="25">
        <v>265600000</v>
      </c>
      <c r="D59" s="25">
        <v>0</v>
      </c>
      <c r="E59" s="25"/>
      <c r="F59" s="25">
        <f t="shared" si="2"/>
        <v>265600000</v>
      </c>
    </row>
    <row r="60" spans="1:6" s="29" customFormat="1" ht="13.5">
      <c r="A60" s="28" t="s">
        <v>69</v>
      </c>
      <c r="B60" s="24" t="s">
        <v>163</v>
      </c>
      <c r="C60" s="25">
        <v>207000000</v>
      </c>
      <c r="D60" s="25">
        <v>0</v>
      </c>
      <c r="E60" s="25"/>
      <c r="F60" s="25">
        <f t="shared" si="2"/>
        <v>207000000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21000000</v>
      </c>
      <c r="D62" s="25">
        <v>0</v>
      </c>
      <c r="E62" s="25"/>
      <c r="F62" s="25">
        <f t="shared" si="2"/>
        <v>21000000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80000000</v>
      </c>
      <c r="D64" s="25"/>
      <c r="E64" s="25"/>
      <c r="F64" s="25">
        <f t="shared" si="2"/>
        <v>80000000</v>
      </c>
    </row>
    <row r="65" spans="1:6" s="29" customFormat="1" ht="13.5">
      <c r="A65" s="28" t="s">
        <v>235</v>
      </c>
      <c r="B65" s="24" t="s">
        <v>236</v>
      </c>
      <c r="C65" s="25">
        <v>-40000000</v>
      </c>
      <c r="D65" s="25"/>
      <c r="E65" s="25"/>
      <c r="F65" s="25">
        <f t="shared" si="2"/>
        <v>-40000000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2000000</v>
      </c>
      <c r="D67" s="25">
        <v>0</v>
      </c>
      <c r="E67" s="25"/>
      <c r="F67" s="25">
        <f t="shared" si="2"/>
        <v>2000000</v>
      </c>
    </row>
    <row r="68" spans="1:6" s="29" customFormat="1" ht="13.5">
      <c r="A68" s="28" t="s">
        <v>78</v>
      </c>
      <c r="B68" s="24" t="s">
        <v>79</v>
      </c>
      <c r="C68" s="25">
        <v>50000000</v>
      </c>
      <c r="D68" s="25">
        <v>0</v>
      </c>
      <c r="E68" s="25"/>
      <c r="F68" s="25">
        <f t="shared" si="2"/>
        <v>50000000</v>
      </c>
    </row>
    <row r="69" spans="1:6" s="32" customFormat="1" ht="13.5">
      <c r="A69" s="30" t="s">
        <v>177</v>
      </c>
      <c r="B69" s="18" t="s">
        <v>178</v>
      </c>
      <c r="C69" s="19">
        <v>5000000</v>
      </c>
      <c r="D69" s="19">
        <f>SUM(D70:D71)</f>
        <v>0</v>
      </c>
      <c r="E69" s="19">
        <f>SUM(E70:E71)</f>
        <v>20000000</v>
      </c>
      <c r="F69" s="19">
        <f>SUM(F70:F71)</f>
        <v>25000000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5000000</v>
      </c>
      <c r="D71" s="25">
        <v>0</v>
      </c>
      <c r="E71" s="25">
        <v>20000000</v>
      </c>
      <c r="F71" s="25">
        <f>+C71+E71</f>
        <v>25000000</v>
      </c>
    </row>
    <row r="72" spans="1:6" s="29" customFormat="1" ht="13.5">
      <c r="A72" s="35" t="s">
        <v>223</v>
      </c>
      <c r="B72" s="24" t="s">
        <v>134</v>
      </c>
      <c r="C72" s="25">
        <v>0</v>
      </c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v>79239710000</v>
      </c>
      <c r="D73" s="19">
        <v>0</v>
      </c>
      <c r="E73" s="19">
        <f>+E74+E122</f>
        <v>0</v>
      </c>
      <c r="F73" s="19">
        <f>+F74+F122</f>
        <v>79239710000</v>
      </c>
    </row>
    <row r="74" spans="1:6" s="37" customFormat="1" ht="13.5">
      <c r="A74" s="38" t="s">
        <v>138</v>
      </c>
      <c r="B74" s="18" t="s">
        <v>82</v>
      </c>
      <c r="C74" s="19">
        <v>78057000000</v>
      </c>
      <c r="D74" s="19">
        <v>0</v>
      </c>
      <c r="E74" s="19">
        <f>+E75</f>
        <v>0</v>
      </c>
      <c r="F74" s="19">
        <f>+F75</f>
        <v>78057000000</v>
      </c>
    </row>
    <row r="75" spans="1:6" s="37" customFormat="1" ht="13.5">
      <c r="A75" s="39" t="s">
        <v>83</v>
      </c>
      <c r="B75" s="18" t="s">
        <v>84</v>
      </c>
      <c r="C75" s="19">
        <v>78057000000</v>
      </c>
      <c r="D75" s="19">
        <v>0</v>
      </c>
      <c r="E75" s="19">
        <f>+E76+E104</f>
        <v>0</v>
      </c>
      <c r="F75" s="19">
        <f>+F76+F104</f>
        <v>78057000000</v>
      </c>
    </row>
    <row r="76" spans="1:6" s="37" customFormat="1" ht="13.5">
      <c r="A76" s="39" t="s">
        <v>85</v>
      </c>
      <c r="B76" s="18" t="s">
        <v>179</v>
      </c>
      <c r="C76" s="19">
        <v>69114000000</v>
      </c>
      <c r="D76" s="19">
        <v>0</v>
      </c>
      <c r="E76" s="19">
        <f>+E77+E88+E92+E97</f>
        <v>492000000</v>
      </c>
      <c r="F76" s="19">
        <f>+F77+F88+F92+F97</f>
        <v>69606000000</v>
      </c>
    </row>
    <row r="77" spans="1:6" s="37" customFormat="1" ht="13.5">
      <c r="A77" s="39" t="s">
        <v>86</v>
      </c>
      <c r="B77" s="18" t="s">
        <v>180</v>
      </c>
      <c r="C77" s="19">
        <v>32199000000</v>
      </c>
      <c r="D77" s="19">
        <v>0</v>
      </c>
      <c r="E77" s="19">
        <f>+E78+E80+E83</f>
        <v>462000000</v>
      </c>
      <c r="F77" s="19">
        <f>+F78+F80+F83</f>
        <v>32661000000</v>
      </c>
    </row>
    <row r="78" spans="1:6" s="41" customFormat="1" ht="13.5">
      <c r="A78" s="40" t="s">
        <v>87</v>
      </c>
      <c r="B78" s="24" t="s">
        <v>181</v>
      </c>
      <c r="C78" s="25">
        <v>2903000000</v>
      </c>
      <c r="D78" s="25">
        <f>+D79</f>
        <v>0</v>
      </c>
      <c r="E78" s="25">
        <f>+E79</f>
        <v>0</v>
      </c>
      <c r="F78" s="25">
        <f>+F79</f>
        <v>2903000000</v>
      </c>
    </row>
    <row r="79" spans="1:6" s="41" customFormat="1" ht="13.5">
      <c r="A79" s="40" t="s">
        <v>88</v>
      </c>
      <c r="B79" s="24" t="s">
        <v>182</v>
      </c>
      <c r="C79" s="25">
        <v>2903000000</v>
      </c>
      <c r="D79" s="25">
        <v>0</v>
      </c>
      <c r="E79" s="25"/>
      <c r="F79" s="25">
        <f>+C79+E79</f>
        <v>2903000000</v>
      </c>
    </row>
    <row r="80" spans="1:6" s="41" customFormat="1" ht="13.5">
      <c r="A80" s="40" t="s">
        <v>89</v>
      </c>
      <c r="B80" s="24" t="s">
        <v>183</v>
      </c>
      <c r="C80" s="25">
        <v>11696000000</v>
      </c>
      <c r="D80" s="25">
        <f>SUM(D81:D82)</f>
        <v>0</v>
      </c>
      <c r="E80" s="25">
        <f>SUM(E81:E82)</f>
        <v>462000000</v>
      </c>
      <c r="F80" s="25">
        <f>SUM(F81:F82)</f>
        <v>12158000000</v>
      </c>
    </row>
    <row r="81" spans="1:6" s="41" customFormat="1" ht="13.5">
      <c r="A81" s="40" t="s">
        <v>90</v>
      </c>
      <c r="B81" s="24" t="s">
        <v>184</v>
      </c>
      <c r="C81" s="25">
        <v>10759510000</v>
      </c>
      <c r="D81" s="25">
        <v>0</v>
      </c>
      <c r="E81" s="25">
        <v>462000000</v>
      </c>
      <c r="F81" s="25">
        <f>+C81+E81</f>
        <v>11221510000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/>
      <c r="F82" s="25">
        <f>+C82+E82</f>
        <v>936490000</v>
      </c>
    </row>
    <row r="83" spans="1:6" s="41" customFormat="1" ht="13.5">
      <c r="A83" s="40" t="s">
        <v>92</v>
      </c>
      <c r="B83" s="24" t="s">
        <v>186</v>
      </c>
      <c r="C83" s="25">
        <v>17600000000</v>
      </c>
      <c r="D83" s="25">
        <f>SUM(D84:D87)</f>
        <v>0</v>
      </c>
      <c r="E83" s="25">
        <f>SUM(E84:E87)</f>
        <v>0</v>
      </c>
      <c r="F83" s="25">
        <f>SUM(F84:F87)</f>
        <v>17600000000</v>
      </c>
    </row>
    <row r="84" spans="1:6" s="41" customFormat="1" ht="13.5">
      <c r="A84" s="40" t="s">
        <v>93</v>
      </c>
      <c r="B84" s="24" t="s">
        <v>187</v>
      </c>
      <c r="C84" s="25">
        <v>8646638000</v>
      </c>
      <c r="D84" s="25">
        <v>0</v>
      </c>
      <c r="E84" s="25"/>
      <c r="F84" s="25">
        <f>+C84+E84</f>
        <v>8646638000</v>
      </c>
    </row>
    <row r="85" spans="1:6" s="41" customFormat="1" ht="13.5">
      <c r="A85" s="40" t="s">
        <v>94</v>
      </c>
      <c r="B85" s="24" t="s">
        <v>188</v>
      </c>
      <c r="C85" s="25">
        <v>342538000</v>
      </c>
      <c r="D85" s="25">
        <v>0</v>
      </c>
      <c r="E85" s="25"/>
      <c r="F85" s="25">
        <f>+C85+E85</f>
        <v>342538000</v>
      </c>
    </row>
    <row r="86" spans="1:6" s="41" customFormat="1" ht="13.5">
      <c r="A86" s="40" t="s">
        <v>95</v>
      </c>
      <c r="B86" s="24" t="s">
        <v>182</v>
      </c>
      <c r="C86" s="25">
        <v>7415819000</v>
      </c>
      <c r="D86" s="25">
        <v>0</v>
      </c>
      <c r="E86" s="25"/>
      <c r="F86" s="25">
        <f>+C86+E86</f>
        <v>7415819000</v>
      </c>
    </row>
    <row r="87" spans="1:6" s="41" customFormat="1" ht="13.5">
      <c r="A87" s="40" t="s">
        <v>96</v>
      </c>
      <c r="B87" s="24" t="s">
        <v>189</v>
      </c>
      <c r="C87" s="25">
        <v>1195005000</v>
      </c>
      <c r="D87" s="25">
        <v>0</v>
      </c>
      <c r="E87" s="25"/>
      <c r="F87" s="25">
        <f>+C87+E87</f>
        <v>1195005000</v>
      </c>
    </row>
    <row r="88" spans="1:6" s="37" customFormat="1" ht="13.5">
      <c r="A88" s="39" t="s">
        <v>97</v>
      </c>
      <c r="B88" s="18" t="s">
        <v>190</v>
      </c>
      <c r="C88" s="19">
        <v>3982000000</v>
      </c>
      <c r="D88" s="19">
        <f>+D89</f>
        <v>0</v>
      </c>
      <c r="E88" s="19">
        <f>+E89</f>
        <v>30000000</v>
      </c>
      <c r="F88" s="19">
        <f>+F89</f>
        <v>4012000000</v>
      </c>
    </row>
    <row r="89" spans="1:6" s="41" customFormat="1" ht="13.5">
      <c r="A89" s="40" t="s">
        <v>98</v>
      </c>
      <c r="B89" s="24" t="s">
        <v>191</v>
      </c>
      <c r="C89" s="25">
        <v>3982000000</v>
      </c>
      <c r="D89" s="25">
        <f>SUM(D90:D91)</f>
        <v>0</v>
      </c>
      <c r="E89" s="25">
        <f>SUM(E90:E91)</f>
        <v>30000000</v>
      </c>
      <c r="F89" s="25">
        <f>SUM(F90:F91)</f>
        <v>4012000000</v>
      </c>
    </row>
    <row r="90" spans="1:6" s="41" customFormat="1" ht="13.5">
      <c r="A90" s="40" t="s">
        <v>99</v>
      </c>
      <c r="B90" s="24" t="s">
        <v>192</v>
      </c>
      <c r="C90" s="25">
        <v>3855217000</v>
      </c>
      <c r="D90" s="25">
        <v>0</v>
      </c>
      <c r="E90" s="25">
        <v>30000000</v>
      </c>
      <c r="F90" s="25">
        <f>+C90+E90</f>
        <v>3885217000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v>4000000000</v>
      </c>
      <c r="D92" s="19">
        <f>+D93</f>
        <v>0</v>
      </c>
      <c r="E92" s="19">
        <f>+E93</f>
        <v>0</v>
      </c>
      <c r="F92" s="19">
        <f>+F93</f>
        <v>4000000000</v>
      </c>
    </row>
    <row r="93" spans="1:6" s="41" customFormat="1" ht="13.5">
      <c r="A93" s="40" t="s">
        <v>103</v>
      </c>
      <c r="B93" s="24" t="s">
        <v>194</v>
      </c>
      <c r="C93" s="25">
        <v>4000000000</v>
      </c>
      <c r="D93" s="25">
        <f>SUM(D94:D96)</f>
        <v>0</v>
      </c>
      <c r="E93" s="25">
        <f>SUM(E94:E96)</f>
        <v>0</v>
      </c>
      <c r="F93" s="25">
        <f>SUM(F94:F96)</f>
        <v>4000000000</v>
      </c>
    </row>
    <row r="94" spans="1:6" s="41" customFormat="1" ht="13.5">
      <c r="A94" s="40" t="s">
        <v>104</v>
      </c>
      <c r="B94" s="24" t="s">
        <v>195</v>
      </c>
      <c r="C94" s="25">
        <v>0</v>
      </c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3112310000</v>
      </c>
      <c r="D95" s="25">
        <v>0</v>
      </c>
      <c r="E95" s="25"/>
      <c r="F95" s="25">
        <f>+C95+E95</f>
        <v>3112310000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v>28933000000</v>
      </c>
      <c r="D97" s="19">
        <f>+D98+D100+D102</f>
        <v>0</v>
      </c>
      <c r="E97" s="19">
        <f>+E98+E100+E102</f>
        <v>0</v>
      </c>
      <c r="F97" s="19">
        <f>+F98+F100+F102</f>
        <v>28933000000</v>
      </c>
    </row>
    <row r="98" spans="1:6" s="41" customFormat="1" ht="13.5">
      <c r="A98" s="40" t="s">
        <v>109</v>
      </c>
      <c r="B98" s="24" t="s">
        <v>198</v>
      </c>
      <c r="C98" s="25">
        <v>10445000000</v>
      </c>
      <c r="D98" s="25">
        <f>+D99</f>
        <v>0</v>
      </c>
      <c r="E98" s="25">
        <f>+E99</f>
        <v>0</v>
      </c>
      <c r="F98" s="25">
        <f>+F99</f>
        <v>10445000000</v>
      </c>
    </row>
    <row r="99" spans="1:6" s="41" customFormat="1" ht="13.5">
      <c r="A99" s="40" t="s">
        <v>110</v>
      </c>
      <c r="B99" s="24" t="s">
        <v>199</v>
      </c>
      <c r="C99" s="25">
        <v>10445000000</v>
      </c>
      <c r="D99" s="25">
        <v>0</v>
      </c>
      <c r="E99" s="25"/>
      <c r="F99" s="25">
        <f>+C99+E99</f>
        <v>10445000000</v>
      </c>
    </row>
    <row r="100" spans="1:6" s="41" customFormat="1" ht="13.5">
      <c r="A100" s="40" t="s">
        <v>111</v>
      </c>
      <c r="B100" s="24" t="s">
        <v>200</v>
      </c>
      <c r="C100" s="25">
        <v>5288000000</v>
      </c>
      <c r="D100" s="25">
        <f>+D101</f>
        <v>0</v>
      </c>
      <c r="E100" s="25">
        <f>+E101</f>
        <v>0</v>
      </c>
      <c r="F100" s="25">
        <f>+F101</f>
        <v>5288000000</v>
      </c>
    </row>
    <row r="101" spans="1:6" s="41" customFormat="1" ht="13.5">
      <c r="A101" s="40" t="s">
        <v>112</v>
      </c>
      <c r="B101" s="24" t="s">
        <v>199</v>
      </c>
      <c r="C101" s="25">
        <v>5288000000</v>
      </c>
      <c r="D101" s="25">
        <v>0</v>
      </c>
      <c r="E101" s="25"/>
      <c r="F101" s="25">
        <f>+C101+E101</f>
        <v>5288000000</v>
      </c>
    </row>
    <row r="102" spans="1:6" s="41" customFormat="1" ht="13.5">
      <c r="A102" s="40" t="s">
        <v>213</v>
      </c>
      <c r="B102" s="24" t="s">
        <v>212</v>
      </c>
      <c r="C102" s="25">
        <v>13200000000</v>
      </c>
      <c r="D102" s="25">
        <f>SUM(D103:D103)</f>
        <v>0</v>
      </c>
      <c r="E102" s="25">
        <f>SUM(E103:E103)</f>
        <v>0</v>
      </c>
      <c r="F102" s="25">
        <f>SUM(F103:F103)</f>
        <v>13200000000</v>
      </c>
    </row>
    <row r="103" spans="1:6" s="41" customFormat="1" ht="13.5">
      <c r="A103" s="40" t="s">
        <v>214</v>
      </c>
      <c r="B103" s="24" t="s">
        <v>215</v>
      </c>
      <c r="C103" s="25">
        <v>13200000000</v>
      </c>
      <c r="D103" s="25"/>
      <c r="E103" s="25"/>
      <c r="F103" s="25">
        <f>+C103+E103</f>
        <v>13200000000</v>
      </c>
    </row>
    <row r="104" spans="1:6" s="37" customFormat="1" ht="13.5">
      <c r="A104" s="39" t="s">
        <v>113</v>
      </c>
      <c r="B104" s="18" t="s">
        <v>201</v>
      </c>
      <c r="C104" s="19">
        <v>8943000000</v>
      </c>
      <c r="D104" s="19">
        <f>+D105+D110+D115+D119</f>
        <v>0</v>
      </c>
      <c r="E104" s="19">
        <f>+E105+E110+E115+E119</f>
        <v>-492000000</v>
      </c>
      <c r="F104" s="19">
        <f>+F105+F110+F115+F119</f>
        <v>8451000000</v>
      </c>
    </row>
    <row r="105" spans="1:6" s="37" customFormat="1" ht="13.5">
      <c r="A105" s="39" t="s">
        <v>114</v>
      </c>
      <c r="B105" s="18" t="s">
        <v>202</v>
      </c>
      <c r="C105" s="19">
        <v>1084000000</v>
      </c>
      <c r="D105" s="19">
        <f>+D106</f>
        <v>0</v>
      </c>
      <c r="E105" s="19">
        <f>+E106</f>
        <v>0</v>
      </c>
      <c r="F105" s="19">
        <f>+F106</f>
        <v>1084000000</v>
      </c>
    </row>
    <row r="106" spans="1:6" s="41" customFormat="1" ht="13.5">
      <c r="A106" s="40" t="s">
        <v>115</v>
      </c>
      <c r="B106" s="24" t="s">
        <v>203</v>
      </c>
      <c r="C106" s="25">
        <v>1084000000</v>
      </c>
      <c r="D106" s="25">
        <f>SUM(D107:D109)</f>
        <v>0</v>
      </c>
      <c r="E106" s="25">
        <f>SUM(E107:E109)</f>
        <v>0</v>
      </c>
      <c r="F106" s="25">
        <f>SUM(F107:F109)</f>
        <v>1084000000</v>
      </c>
    </row>
    <row r="107" spans="1:6" s="41" customFormat="1" ht="13.5">
      <c r="A107" s="40" t="s">
        <v>116</v>
      </c>
      <c r="B107" s="24" t="s">
        <v>204</v>
      </c>
      <c r="C107" s="25">
        <v>179240600</v>
      </c>
      <c r="D107" s="25">
        <v>0</v>
      </c>
      <c r="E107" s="25"/>
      <c r="F107" s="25">
        <f>+C107+E107</f>
        <v>179240600</v>
      </c>
    </row>
    <row r="108" spans="1:6" s="41" customFormat="1" ht="13.5">
      <c r="A108" s="40" t="s">
        <v>230</v>
      </c>
      <c r="B108" s="24" t="s">
        <v>231</v>
      </c>
      <c r="C108" s="25">
        <v>173960400</v>
      </c>
      <c r="D108" s="25">
        <v>0</v>
      </c>
      <c r="E108" s="25"/>
      <c r="F108" s="25">
        <f>+C108+E108</f>
        <v>173960400</v>
      </c>
    </row>
    <row r="109" spans="1:6" s="41" customFormat="1" ht="13.5">
      <c r="A109" s="40" t="s">
        <v>117</v>
      </c>
      <c r="B109" s="24" t="s">
        <v>205</v>
      </c>
      <c r="C109" s="25">
        <v>730799000</v>
      </c>
      <c r="D109" s="25">
        <v>0</v>
      </c>
      <c r="E109" s="25"/>
      <c r="F109" s="25">
        <f>+C109+E109</f>
        <v>730799000</v>
      </c>
    </row>
    <row r="110" spans="1:6" s="37" customFormat="1" ht="13.5">
      <c r="A110" s="39" t="s">
        <v>118</v>
      </c>
      <c r="B110" s="18" t="s">
        <v>119</v>
      </c>
      <c r="C110" s="19">
        <v>1684000000</v>
      </c>
      <c r="D110" s="19">
        <f>+D111</f>
        <v>0</v>
      </c>
      <c r="E110" s="19">
        <f>+E111</f>
        <v>-492000000</v>
      </c>
      <c r="F110" s="19">
        <f>+F111</f>
        <v>1192000000</v>
      </c>
    </row>
    <row r="111" spans="1:6" s="41" customFormat="1" ht="13.5">
      <c r="A111" s="40" t="s">
        <v>120</v>
      </c>
      <c r="B111" s="24" t="s">
        <v>121</v>
      </c>
      <c r="C111" s="25">
        <v>1684000000</v>
      </c>
      <c r="D111" s="25">
        <f>SUM(D112:D114)</f>
        <v>0</v>
      </c>
      <c r="E111" s="25">
        <f>SUM(E112:E114)</f>
        <v>-492000000</v>
      </c>
      <c r="F111" s="25">
        <f>SUM(F112:F114)</f>
        <v>1192000000</v>
      </c>
    </row>
    <row r="112" spans="1:6" s="41" customFormat="1" ht="13.5">
      <c r="A112" s="40" t="s">
        <v>122</v>
      </c>
      <c r="B112" s="24" t="s">
        <v>123</v>
      </c>
      <c r="C112" s="52">
        <v>1648000000</v>
      </c>
      <c r="D112" s="25">
        <v>0</v>
      </c>
      <c r="E112" s="25">
        <v>-492000000</v>
      </c>
      <c r="F112" s="25">
        <f>+C112+E112</f>
        <v>1156000000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>
        <v>0</v>
      </c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v>3488000000</v>
      </c>
      <c r="D115" s="19">
        <f>+D116</f>
        <v>0</v>
      </c>
      <c r="E115" s="19">
        <f>+E116</f>
        <v>0</v>
      </c>
      <c r="F115" s="19">
        <f>+F116</f>
        <v>3488000000</v>
      </c>
    </row>
    <row r="116" spans="1:6" s="41" customFormat="1" ht="13.5">
      <c r="A116" s="40" t="s">
        <v>127</v>
      </c>
      <c r="B116" s="24" t="s">
        <v>206</v>
      </c>
      <c r="C116" s="25">
        <v>3488000000</v>
      </c>
      <c r="D116" s="25">
        <f>SUM(D117:D118)</f>
        <v>0</v>
      </c>
      <c r="E116" s="25">
        <f>SUM(E117:E118)</f>
        <v>0</v>
      </c>
      <c r="F116" s="25">
        <f>SUM(F117:F118)</f>
        <v>3488000000</v>
      </c>
    </row>
    <row r="117" spans="1:6" s="29" customFormat="1" ht="13.5">
      <c r="A117" s="28" t="s">
        <v>128</v>
      </c>
      <c r="B117" s="24" t="s">
        <v>207</v>
      </c>
      <c r="C117" s="25">
        <v>2392828000</v>
      </c>
      <c r="D117" s="25">
        <v>0</v>
      </c>
      <c r="E117" s="25">
        <v>212062312</v>
      </c>
      <c r="F117" s="25">
        <f>+C117+E117</f>
        <v>2604890312</v>
      </c>
    </row>
    <row r="118" spans="1:6" s="29" customFormat="1" ht="13.5">
      <c r="A118" s="28" t="s">
        <v>129</v>
      </c>
      <c r="B118" s="24" t="s">
        <v>208</v>
      </c>
      <c r="C118" s="25">
        <v>1095172000</v>
      </c>
      <c r="D118" s="25">
        <v>0</v>
      </c>
      <c r="E118" s="25">
        <v>-212062312</v>
      </c>
      <c r="F118" s="25">
        <f>+C118+E118</f>
        <v>883109688</v>
      </c>
    </row>
    <row r="119" spans="1:6" s="37" customFormat="1" ht="13.5">
      <c r="A119" s="39" t="s">
        <v>130</v>
      </c>
      <c r="B119" s="18" t="s">
        <v>131</v>
      </c>
      <c r="C119" s="19">
        <v>2687000000</v>
      </c>
      <c r="D119" s="19">
        <f aca="true" t="shared" si="3" ref="D119:F120">+D120</f>
        <v>0</v>
      </c>
      <c r="E119" s="19">
        <f t="shared" si="3"/>
        <v>0</v>
      </c>
      <c r="F119" s="19">
        <f t="shared" si="3"/>
        <v>2687000000</v>
      </c>
    </row>
    <row r="120" spans="1:6" s="41" customFormat="1" ht="13.5">
      <c r="A120" s="40" t="s">
        <v>132</v>
      </c>
      <c r="B120" s="24" t="s">
        <v>226</v>
      </c>
      <c r="C120" s="25">
        <v>2687000000</v>
      </c>
      <c r="D120" s="25">
        <f t="shared" si="3"/>
        <v>0</v>
      </c>
      <c r="E120" s="25">
        <f t="shared" si="3"/>
        <v>0</v>
      </c>
      <c r="F120" s="25">
        <f t="shared" si="3"/>
        <v>2687000000</v>
      </c>
    </row>
    <row r="121" spans="1:6" s="41" customFormat="1" ht="13.5">
      <c r="A121" s="40" t="s">
        <v>133</v>
      </c>
      <c r="B121" s="24" t="s">
        <v>209</v>
      </c>
      <c r="C121" s="25">
        <v>2687000000</v>
      </c>
      <c r="D121" s="25">
        <v>0</v>
      </c>
      <c r="E121" s="25"/>
      <c r="F121" s="25">
        <f>+C121+E121</f>
        <v>2687000000</v>
      </c>
    </row>
    <row r="122" spans="1:6" s="17" customFormat="1" ht="13.5">
      <c r="A122" s="42" t="s">
        <v>135</v>
      </c>
      <c r="B122" s="42" t="s">
        <v>134</v>
      </c>
      <c r="C122" s="43">
        <v>1182710000</v>
      </c>
      <c r="D122" s="43">
        <f>+D123</f>
        <v>0</v>
      </c>
      <c r="E122" s="43">
        <f>+E123</f>
        <v>0</v>
      </c>
      <c r="F122" s="43">
        <f>+F123</f>
        <v>1182710000</v>
      </c>
    </row>
    <row r="123" spans="1:6" ht="13.5">
      <c r="A123" s="44" t="s">
        <v>135</v>
      </c>
      <c r="B123" s="44" t="s">
        <v>134</v>
      </c>
      <c r="C123" s="45">
        <v>1182710000</v>
      </c>
      <c r="D123" s="45">
        <v>0</v>
      </c>
      <c r="E123" s="45"/>
      <c r="F123" s="25">
        <f>+C123+E123</f>
        <v>1182710000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B5:F5"/>
    <mergeCell ref="E129:F129"/>
    <mergeCell ref="E130:F1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F8" sqref="F8:F123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7.57421875" style="8" customWidth="1"/>
    <col min="6" max="6" width="19.7109375" style="8" bestFit="1" customWidth="1"/>
    <col min="7" max="7" width="3.28125" style="8" bestFit="1" customWidth="1"/>
    <col min="8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240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234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v>102246527000</v>
      </c>
      <c r="D8" s="19">
        <v>0</v>
      </c>
      <c r="E8" s="19">
        <f>+E9+E73</f>
        <v>0</v>
      </c>
      <c r="F8" s="19">
        <f>+F9+F73</f>
        <v>102246527000</v>
      </c>
      <c r="G8" s="55">
        <f>+ENERO!C8-MAYO!F8</f>
        <v>0</v>
      </c>
    </row>
    <row r="9" spans="1:7" s="21" customFormat="1" ht="13.5">
      <c r="A9" s="22" t="s">
        <v>216</v>
      </c>
      <c r="B9" s="18" t="s">
        <v>1</v>
      </c>
      <c r="C9" s="19">
        <v>23006817000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v>10836399000</v>
      </c>
      <c r="D11" s="19">
        <f>SUM(D12:D26)</f>
        <v>0</v>
      </c>
      <c r="E11" s="19">
        <f>SUM(E12:E26)</f>
        <v>-195000000</v>
      </c>
      <c r="F11" s="19">
        <f>SUM(F12:F26)</f>
        <v>10641399000</v>
      </c>
    </row>
    <row r="12" spans="1:6" s="26" customFormat="1" ht="13.5">
      <c r="A12" s="24" t="s">
        <v>4</v>
      </c>
      <c r="B12" s="24" t="s">
        <v>140</v>
      </c>
      <c r="C12" s="25">
        <v>5626654000</v>
      </c>
      <c r="D12" s="25">
        <v>0</v>
      </c>
      <c r="E12" s="25"/>
      <c r="F12" s="25">
        <f>+C12+E12</f>
        <v>5626654000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913816000</v>
      </c>
      <c r="D18" s="25">
        <v>0</v>
      </c>
      <c r="E18" s="25">
        <v>-195000000</v>
      </c>
      <c r="F18" s="25">
        <f t="shared" si="0"/>
        <v>718816000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360841167</v>
      </c>
      <c r="D20" s="25">
        <v>0</v>
      </c>
      <c r="E20" s="25">
        <v>-6084021</v>
      </c>
      <c r="F20" s="25">
        <f t="shared" si="0"/>
        <v>354757146</v>
      </c>
    </row>
    <row r="21" spans="1:6" s="29" customFormat="1" ht="13.5">
      <c r="A21" s="28" t="s">
        <v>17</v>
      </c>
      <c r="B21" s="24" t="s">
        <v>145</v>
      </c>
      <c r="C21" s="25">
        <v>1687274000</v>
      </c>
      <c r="D21" s="25">
        <v>0</v>
      </c>
      <c r="E21" s="25"/>
      <c r="F21" s="25">
        <f t="shared" si="0"/>
        <v>1687274000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>
        <v>18580833</v>
      </c>
      <c r="D24" s="25">
        <v>0</v>
      </c>
      <c r="E24" s="25">
        <v>6084021</v>
      </c>
      <c r="F24" s="25">
        <f t="shared" si="0"/>
        <v>24664854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19">
        <v>3260510000</v>
      </c>
      <c r="D27" s="19">
        <f>+D29+D30</f>
        <v>0</v>
      </c>
      <c r="E27" s="19">
        <f>+E29+E30</f>
        <v>195000000</v>
      </c>
      <c r="F27" s="31">
        <f>+F29+F30</f>
        <v>3455510000</v>
      </c>
    </row>
    <row r="28" spans="1:6" s="29" customFormat="1" ht="13.5">
      <c r="A28" s="28" t="s">
        <v>26</v>
      </c>
      <c r="B28" s="24" t="s">
        <v>27</v>
      </c>
      <c r="C28" s="25">
        <v>2500000000</v>
      </c>
      <c r="D28" s="25">
        <f>+D29</f>
        <v>0</v>
      </c>
      <c r="E28" s="25">
        <f>+E29</f>
        <v>195000000</v>
      </c>
      <c r="F28" s="27">
        <f>+F29</f>
        <v>2695000000</v>
      </c>
    </row>
    <row r="29" spans="1:6" s="29" customFormat="1" ht="13.5">
      <c r="A29" s="28" t="s">
        <v>28</v>
      </c>
      <c r="B29" s="24" t="s">
        <v>29</v>
      </c>
      <c r="C29" s="25">
        <v>2500000000</v>
      </c>
      <c r="D29" s="25">
        <v>0</v>
      </c>
      <c r="E29" s="25">
        <v>195000000</v>
      </c>
      <c r="F29" s="25">
        <f>+C29+E29</f>
        <v>2695000000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19"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19">
        <v>2438753000</v>
      </c>
      <c r="D32" s="19">
        <f>SUM(D33:D37)</f>
        <v>0</v>
      </c>
      <c r="E32" s="19">
        <f>SUM(E33:E37)</f>
        <v>0</v>
      </c>
      <c r="F32" s="31">
        <f>SUM(F33:F37)</f>
        <v>2438753000</v>
      </c>
    </row>
    <row r="33" spans="1:6" s="29" customFormat="1" ht="13.5">
      <c r="A33" s="28" t="s">
        <v>34</v>
      </c>
      <c r="B33" s="24" t="s">
        <v>150</v>
      </c>
      <c r="C33" s="25">
        <v>592554000</v>
      </c>
      <c r="D33" s="25">
        <v>0</v>
      </c>
      <c r="E33" s="25"/>
      <c r="F33" s="25">
        <f>+C33+E33</f>
        <v>592554000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730808000</v>
      </c>
      <c r="D35" s="25">
        <v>0</v>
      </c>
      <c r="E35" s="25"/>
      <c r="F35" s="25">
        <f>+C35+E35</f>
        <v>730808000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396166000</v>
      </c>
      <c r="D37" s="25">
        <v>0</v>
      </c>
      <c r="E37" s="25"/>
      <c r="F37" s="25">
        <f>+C37+E37</f>
        <v>396166000</v>
      </c>
    </row>
    <row r="38" spans="1:6" s="32" customFormat="1" ht="13.5">
      <c r="A38" s="30" t="s">
        <v>41</v>
      </c>
      <c r="B38" s="18" t="s">
        <v>153</v>
      </c>
      <c r="C38" s="19">
        <v>1288855000</v>
      </c>
      <c r="D38" s="19">
        <f>SUM(D39:D45)</f>
        <v>0</v>
      </c>
      <c r="E38" s="19">
        <f>SUM(E39:E45)</f>
        <v>0</v>
      </c>
      <c r="F38" s="31">
        <f>SUM(F39:F45)</f>
        <v>1288855000</v>
      </c>
    </row>
    <row r="39" spans="1:6" s="29" customFormat="1" ht="13.5">
      <c r="A39" s="28" t="s">
        <v>42</v>
      </c>
      <c r="B39" s="24" t="s">
        <v>154</v>
      </c>
      <c r="C39" s="25">
        <v>405034000</v>
      </c>
      <c r="D39" s="25">
        <v>0</v>
      </c>
      <c r="E39" s="25"/>
      <c r="F39" s="25">
        <f aca="true" t="shared" si="1" ref="F39:F45">+C39+E39</f>
        <v>405034000</v>
      </c>
    </row>
    <row r="40" spans="1:6" s="29" customFormat="1" ht="13.5">
      <c r="A40" s="28" t="s">
        <v>43</v>
      </c>
      <c r="B40" s="24" t="s">
        <v>155</v>
      </c>
      <c r="C40" s="25">
        <v>391420000</v>
      </c>
      <c r="D40" s="25">
        <v>0</v>
      </c>
      <c r="E40" s="25"/>
      <c r="F40" s="25">
        <f t="shared" si="1"/>
        <v>391420000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297122000</v>
      </c>
      <c r="D42" s="25">
        <v>0</v>
      </c>
      <c r="E42" s="25"/>
      <c r="F42" s="25">
        <f t="shared" si="1"/>
        <v>297122000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95241000</v>
      </c>
      <c r="D44" s="25">
        <v>0</v>
      </c>
      <c r="E44" s="25"/>
      <c r="F44" s="25">
        <f t="shared" si="1"/>
        <v>95241000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19">
        <v>5182300000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19">
        <v>1809140380</v>
      </c>
      <c r="D47" s="19">
        <f>SUM(D48:D52)</f>
        <v>0</v>
      </c>
      <c r="E47" s="19">
        <f>SUM(E48:E52)</f>
        <v>-149000000</v>
      </c>
      <c r="F47" s="31">
        <f>SUM(F48:F52)</f>
        <v>1660140380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3700000</v>
      </c>
      <c r="D48" s="25">
        <v>0</v>
      </c>
      <c r="E48" s="25"/>
      <c r="F48" s="25">
        <f>+C48+E48</f>
        <v>3700000</v>
      </c>
    </row>
    <row r="49" spans="1:6" s="29" customFormat="1" ht="13.5">
      <c r="A49" s="28" t="s">
        <v>54</v>
      </c>
      <c r="B49" s="24" t="s">
        <v>55</v>
      </c>
      <c r="C49" s="25">
        <v>1318440380</v>
      </c>
      <c r="D49" s="25">
        <v>0</v>
      </c>
      <c r="E49" s="25">
        <v>10000000</v>
      </c>
      <c r="F49" s="25">
        <f>+C49+E49</f>
        <v>1328440380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6" s="29" customFormat="1" ht="13.5">
      <c r="A51" s="28" t="s">
        <v>57</v>
      </c>
      <c r="B51" s="24" t="s">
        <v>58</v>
      </c>
      <c r="C51" s="25">
        <v>365000000</v>
      </c>
      <c r="D51" s="25">
        <v>0</v>
      </c>
      <c r="E51" s="25">
        <v>-159000000</v>
      </c>
      <c r="F51" s="25">
        <f>+C51+E51</f>
        <v>206000000</v>
      </c>
    </row>
    <row r="52" spans="1:6" s="29" customFormat="1" ht="13.5">
      <c r="A52" s="28" t="s">
        <v>175</v>
      </c>
      <c r="B52" s="24" t="s">
        <v>174</v>
      </c>
      <c r="C52" s="25">
        <v>22000000</v>
      </c>
      <c r="D52" s="25"/>
      <c r="E52" s="25"/>
      <c r="F52" s="25">
        <f>+C52+E52</f>
        <v>22000000</v>
      </c>
    </row>
    <row r="53" spans="1:7" s="32" customFormat="1" ht="13.5">
      <c r="A53" s="30" t="s">
        <v>59</v>
      </c>
      <c r="B53" s="18" t="s">
        <v>161</v>
      </c>
      <c r="C53" s="19">
        <v>3348159620</v>
      </c>
      <c r="D53" s="19">
        <f>SUM(D54:D68)</f>
        <v>0</v>
      </c>
      <c r="E53" s="19">
        <f>SUM(E54:E68)</f>
        <v>149000000</v>
      </c>
      <c r="F53" s="31">
        <f>SUM(F54:F68)</f>
        <v>3497159620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84000000</v>
      </c>
      <c r="D54" s="25">
        <v>0</v>
      </c>
      <c r="E54" s="25">
        <v>70000000</v>
      </c>
      <c r="F54" s="25">
        <f aca="true" t="shared" si="2" ref="F54:F68">+C54+E54</f>
        <v>154000000</v>
      </c>
    </row>
    <row r="55" spans="1:6" s="29" customFormat="1" ht="13.5">
      <c r="A55" s="28" t="s">
        <v>219</v>
      </c>
      <c r="B55" s="24" t="s">
        <v>220</v>
      </c>
      <c r="C55" s="25">
        <v>12559620</v>
      </c>
      <c r="D55" s="25"/>
      <c r="E55" s="25"/>
      <c r="F55" s="25">
        <f t="shared" si="2"/>
        <v>12559620</v>
      </c>
    </row>
    <row r="56" spans="1:6" s="29" customFormat="1" ht="13.5">
      <c r="A56" s="28" t="s">
        <v>62</v>
      </c>
      <c r="B56" s="24" t="s">
        <v>162</v>
      </c>
      <c r="C56" s="25">
        <v>760000000</v>
      </c>
      <c r="D56" s="25">
        <v>0</v>
      </c>
      <c r="E56" s="25"/>
      <c r="F56" s="25">
        <f t="shared" si="2"/>
        <v>760000000</v>
      </c>
    </row>
    <row r="57" spans="1:6" s="29" customFormat="1" ht="13.5">
      <c r="A57" s="28" t="s">
        <v>63</v>
      </c>
      <c r="B57" s="24" t="s">
        <v>64</v>
      </c>
      <c r="C57" s="25">
        <v>78000000</v>
      </c>
      <c r="D57" s="25">
        <v>0</v>
      </c>
      <c r="E57" s="25"/>
      <c r="F57" s="25">
        <f t="shared" si="2"/>
        <v>78000000</v>
      </c>
    </row>
    <row r="58" spans="1:6" s="29" customFormat="1" ht="13.5">
      <c r="A58" s="28" t="s">
        <v>65</v>
      </c>
      <c r="B58" s="24" t="s">
        <v>66</v>
      </c>
      <c r="C58" s="25">
        <v>1466000000</v>
      </c>
      <c r="D58" s="25">
        <v>0</v>
      </c>
      <c r="E58" s="25">
        <v>50000000</v>
      </c>
      <c r="F58" s="25">
        <f t="shared" si="2"/>
        <v>1516000000</v>
      </c>
    </row>
    <row r="59" spans="1:6" s="29" customFormat="1" ht="13.5">
      <c r="A59" s="28" t="s">
        <v>67</v>
      </c>
      <c r="B59" s="24" t="s">
        <v>68</v>
      </c>
      <c r="C59" s="25">
        <v>265600000</v>
      </c>
      <c r="D59" s="25">
        <v>0</v>
      </c>
      <c r="E59" s="25"/>
      <c r="F59" s="25">
        <f t="shared" si="2"/>
        <v>265600000</v>
      </c>
    </row>
    <row r="60" spans="1:6" s="29" customFormat="1" ht="13.5">
      <c r="A60" s="28" t="s">
        <v>69</v>
      </c>
      <c r="B60" s="24" t="s">
        <v>163</v>
      </c>
      <c r="C60" s="25">
        <v>207000000</v>
      </c>
      <c r="D60" s="25">
        <v>0</v>
      </c>
      <c r="E60" s="25">
        <v>27000000</v>
      </c>
      <c r="F60" s="25">
        <f t="shared" si="2"/>
        <v>234000000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21000000</v>
      </c>
      <c r="D62" s="25">
        <v>0</v>
      </c>
      <c r="E62" s="25">
        <v>2000000</v>
      </c>
      <c r="F62" s="25">
        <f t="shared" si="2"/>
        <v>23000000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80000000</v>
      </c>
      <c r="D64" s="25"/>
      <c r="E64" s="25"/>
      <c r="F64" s="25">
        <f t="shared" si="2"/>
        <v>80000000</v>
      </c>
    </row>
    <row r="65" spans="1:6" s="29" customFormat="1" ht="13.5">
      <c r="A65" s="28" t="s">
        <v>235</v>
      </c>
      <c r="B65" s="24" t="s">
        <v>236</v>
      </c>
      <c r="C65" s="25">
        <v>-40000000</v>
      </c>
      <c r="D65" s="25"/>
      <c r="E65" s="25"/>
      <c r="F65" s="25">
        <f t="shared" si="2"/>
        <v>-40000000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2000000</v>
      </c>
      <c r="D67" s="25">
        <v>0</v>
      </c>
      <c r="E67" s="25"/>
      <c r="F67" s="25">
        <f t="shared" si="2"/>
        <v>2000000</v>
      </c>
    </row>
    <row r="68" spans="1:6" s="29" customFormat="1" ht="13.5">
      <c r="A68" s="28" t="s">
        <v>78</v>
      </c>
      <c r="B68" s="24" t="s">
        <v>79</v>
      </c>
      <c r="C68" s="25">
        <v>50000000</v>
      </c>
      <c r="D68" s="25">
        <v>0</v>
      </c>
      <c r="E68" s="25"/>
      <c r="F68" s="25">
        <f t="shared" si="2"/>
        <v>50000000</v>
      </c>
    </row>
    <row r="69" spans="1:6" s="32" customFormat="1" ht="13.5">
      <c r="A69" s="30" t="s">
        <v>177</v>
      </c>
      <c r="B69" s="18" t="s">
        <v>178</v>
      </c>
      <c r="C69" s="19">
        <v>25000000</v>
      </c>
      <c r="D69" s="19">
        <f>SUM(D70:D71)</f>
        <v>0</v>
      </c>
      <c r="E69" s="19">
        <f>SUM(E70:E71)</f>
        <v>0</v>
      </c>
      <c r="F69" s="19">
        <f>SUM(F70:F71)</f>
        <v>25000000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25000000</v>
      </c>
      <c r="D71" s="25">
        <v>0</v>
      </c>
      <c r="E71" s="25"/>
      <c r="F71" s="25">
        <f>+C71+E71</f>
        <v>25000000</v>
      </c>
    </row>
    <row r="72" spans="1:6" s="29" customFormat="1" ht="13.5">
      <c r="A72" s="35" t="s">
        <v>223</v>
      </c>
      <c r="B72" s="24" t="s">
        <v>134</v>
      </c>
      <c r="C72" s="25">
        <v>0</v>
      </c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v>79239710000</v>
      </c>
      <c r="D73" s="19">
        <v>0</v>
      </c>
      <c r="E73" s="19">
        <f>+E74+E122</f>
        <v>0</v>
      </c>
      <c r="F73" s="19">
        <f>+F74+F122</f>
        <v>79239710000</v>
      </c>
    </row>
    <row r="74" spans="1:6" s="37" customFormat="1" ht="13.5">
      <c r="A74" s="38" t="s">
        <v>138</v>
      </c>
      <c r="B74" s="18" t="s">
        <v>82</v>
      </c>
      <c r="C74" s="19">
        <v>78057000000</v>
      </c>
      <c r="D74" s="19">
        <v>0</v>
      </c>
      <c r="E74" s="19">
        <f>+E75</f>
        <v>0</v>
      </c>
      <c r="F74" s="19">
        <f>+F75</f>
        <v>78057000000</v>
      </c>
    </row>
    <row r="75" spans="1:6" s="37" customFormat="1" ht="13.5">
      <c r="A75" s="39" t="s">
        <v>83</v>
      </c>
      <c r="B75" s="18" t="s">
        <v>84</v>
      </c>
      <c r="C75" s="19">
        <v>78057000000</v>
      </c>
      <c r="D75" s="19">
        <v>0</v>
      </c>
      <c r="E75" s="19">
        <f>+E76+E104</f>
        <v>0</v>
      </c>
      <c r="F75" s="19">
        <f>+F76+F104</f>
        <v>78057000000</v>
      </c>
    </row>
    <row r="76" spans="1:6" s="37" customFormat="1" ht="13.5">
      <c r="A76" s="39" t="s">
        <v>85</v>
      </c>
      <c r="B76" s="18" t="s">
        <v>179</v>
      </c>
      <c r="C76" s="19">
        <v>69606000000</v>
      </c>
      <c r="D76" s="19">
        <v>0</v>
      </c>
      <c r="E76" s="19">
        <f>+E77+E88+E92+E97</f>
        <v>30098152</v>
      </c>
      <c r="F76" s="19">
        <f>+F77+F88+F92+F97</f>
        <v>69636098152</v>
      </c>
    </row>
    <row r="77" spans="1:6" s="37" customFormat="1" ht="13.5">
      <c r="A77" s="39" t="s">
        <v>86</v>
      </c>
      <c r="B77" s="18" t="s">
        <v>180</v>
      </c>
      <c r="C77" s="19">
        <v>32661000000</v>
      </c>
      <c r="D77" s="19">
        <v>0</v>
      </c>
      <c r="E77" s="19">
        <f>+E78+E80+E83</f>
        <v>-599901848</v>
      </c>
      <c r="F77" s="19">
        <f>+F78+F80+F83</f>
        <v>32061098152</v>
      </c>
    </row>
    <row r="78" spans="1:6" s="41" customFormat="1" ht="13.5">
      <c r="A78" s="40" t="s">
        <v>87</v>
      </c>
      <c r="B78" s="24" t="s">
        <v>181</v>
      </c>
      <c r="C78" s="25">
        <v>2903000000</v>
      </c>
      <c r="D78" s="25">
        <f>+D79</f>
        <v>0</v>
      </c>
      <c r="E78" s="25">
        <f>+E79</f>
        <v>-48660900</v>
      </c>
      <c r="F78" s="25">
        <f>+F79</f>
        <v>2854339100</v>
      </c>
    </row>
    <row r="79" spans="1:6" s="41" customFormat="1" ht="13.5">
      <c r="A79" s="40" t="s">
        <v>88</v>
      </c>
      <c r="B79" s="24" t="s">
        <v>182</v>
      </c>
      <c r="C79" s="25">
        <v>2903000000</v>
      </c>
      <c r="D79" s="25">
        <v>0</v>
      </c>
      <c r="E79" s="25">
        <v>-48660900</v>
      </c>
      <c r="F79" s="25">
        <f>+C79+E79</f>
        <v>2854339100</v>
      </c>
    </row>
    <row r="80" spans="1:6" s="41" customFormat="1" ht="13.5">
      <c r="A80" s="40" t="s">
        <v>89</v>
      </c>
      <c r="B80" s="24" t="s">
        <v>183</v>
      </c>
      <c r="C80" s="25">
        <v>12158000000</v>
      </c>
      <c r="D80" s="25">
        <f>SUM(D81:D82)</f>
        <v>0</v>
      </c>
      <c r="E80" s="25">
        <f>SUM(E81:E82)</f>
        <v>0</v>
      </c>
      <c r="F80" s="25">
        <f>SUM(F81:F82)</f>
        <v>12158000000</v>
      </c>
    </row>
    <row r="81" spans="1:6" s="41" customFormat="1" ht="13.5">
      <c r="A81" s="40" t="s">
        <v>90</v>
      </c>
      <c r="B81" s="24" t="s">
        <v>184</v>
      </c>
      <c r="C81" s="25">
        <v>11221510000</v>
      </c>
      <c r="D81" s="25">
        <v>0</v>
      </c>
      <c r="E81" s="25"/>
      <c r="F81" s="25">
        <f>+C81+E81</f>
        <v>11221510000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/>
      <c r="F82" s="25">
        <f>+C82+E82</f>
        <v>936490000</v>
      </c>
    </row>
    <row r="83" spans="1:6" s="41" customFormat="1" ht="13.5">
      <c r="A83" s="40" t="s">
        <v>92</v>
      </c>
      <c r="B83" s="24" t="s">
        <v>186</v>
      </c>
      <c r="C83" s="25">
        <v>17600000000</v>
      </c>
      <c r="D83" s="25">
        <f>SUM(D84:D87)</f>
        <v>0</v>
      </c>
      <c r="E83" s="25">
        <f>SUM(E84:E87)</f>
        <v>-551240948</v>
      </c>
      <c r="F83" s="25">
        <f>SUM(F84:F87)</f>
        <v>17048759052</v>
      </c>
    </row>
    <row r="84" spans="1:6" s="41" customFormat="1" ht="13.5">
      <c r="A84" s="40" t="s">
        <v>93</v>
      </c>
      <c r="B84" s="24" t="s">
        <v>187</v>
      </c>
      <c r="C84" s="25">
        <v>8646638000</v>
      </c>
      <c r="D84" s="25">
        <v>0</v>
      </c>
      <c r="E84" s="25">
        <v>-445620224</v>
      </c>
      <c r="F84" s="25">
        <f>+C84+E84</f>
        <v>8201017776</v>
      </c>
    </row>
    <row r="85" spans="1:6" s="41" customFormat="1" ht="13.5">
      <c r="A85" s="40" t="s">
        <v>94</v>
      </c>
      <c r="B85" s="24" t="s">
        <v>188</v>
      </c>
      <c r="C85" s="25">
        <v>342538000</v>
      </c>
      <c r="D85" s="25">
        <v>0</v>
      </c>
      <c r="E85" s="25"/>
      <c r="F85" s="25">
        <f>+C85+E85</f>
        <v>342538000</v>
      </c>
    </row>
    <row r="86" spans="1:6" s="41" customFormat="1" ht="13.5">
      <c r="A86" s="40" t="s">
        <v>95</v>
      </c>
      <c r="B86" s="24" t="s">
        <v>182</v>
      </c>
      <c r="C86" s="25">
        <v>7415819000</v>
      </c>
      <c r="D86" s="25">
        <v>0</v>
      </c>
      <c r="E86" s="25">
        <v>-105620724</v>
      </c>
      <c r="F86" s="25">
        <f>+C86+E86</f>
        <v>7310198276</v>
      </c>
    </row>
    <row r="87" spans="1:6" s="41" customFormat="1" ht="13.5">
      <c r="A87" s="40" t="s">
        <v>96</v>
      </c>
      <c r="B87" s="24" t="s">
        <v>189</v>
      </c>
      <c r="C87" s="25">
        <v>1195005000</v>
      </c>
      <c r="D87" s="25">
        <v>0</v>
      </c>
      <c r="E87" s="25"/>
      <c r="F87" s="25">
        <f>+C87+E87</f>
        <v>1195005000</v>
      </c>
    </row>
    <row r="88" spans="1:6" s="37" customFormat="1" ht="13.5">
      <c r="A88" s="39" t="s">
        <v>97</v>
      </c>
      <c r="B88" s="18" t="s">
        <v>190</v>
      </c>
      <c r="C88" s="19">
        <v>4012000000</v>
      </c>
      <c r="D88" s="19">
        <f>+D89</f>
        <v>0</v>
      </c>
      <c r="E88" s="19">
        <f>+E89</f>
        <v>150000000</v>
      </c>
      <c r="F88" s="19">
        <f>+F89</f>
        <v>4162000000</v>
      </c>
    </row>
    <row r="89" spans="1:6" s="41" customFormat="1" ht="13.5">
      <c r="A89" s="40" t="s">
        <v>98</v>
      </c>
      <c r="B89" s="24" t="s">
        <v>191</v>
      </c>
      <c r="C89" s="25">
        <v>4012000000</v>
      </c>
      <c r="D89" s="25">
        <f>SUM(D90:D91)</f>
        <v>0</v>
      </c>
      <c r="E89" s="25">
        <f>SUM(E90:E91)</f>
        <v>150000000</v>
      </c>
      <c r="F89" s="25">
        <f>SUM(F90:F91)</f>
        <v>4162000000</v>
      </c>
    </row>
    <row r="90" spans="1:6" s="41" customFormat="1" ht="13.5">
      <c r="A90" s="40" t="s">
        <v>99</v>
      </c>
      <c r="B90" s="24" t="s">
        <v>192</v>
      </c>
      <c r="C90" s="25">
        <v>3885217000</v>
      </c>
      <c r="D90" s="25">
        <v>0</v>
      </c>
      <c r="E90" s="25">
        <v>150000000</v>
      </c>
      <c r="F90" s="25">
        <f>+C90+E90</f>
        <v>4035217000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v>4000000000</v>
      </c>
      <c r="D92" s="19">
        <f>+D93</f>
        <v>0</v>
      </c>
      <c r="E92" s="19">
        <f>+E93</f>
        <v>0</v>
      </c>
      <c r="F92" s="19">
        <f>+F93</f>
        <v>4000000000</v>
      </c>
    </row>
    <row r="93" spans="1:6" s="41" customFormat="1" ht="13.5">
      <c r="A93" s="40" t="s">
        <v>103</v>
      </c>
      <c r="B93" s="24" t="s">
        <v>194</v>
      </c>
      <c r="C93" s="25">
        <v>4000000000</v>
      </c>
      <c r="D93" s="25">
        <f>SUM(D94:D96)</f>
        <v>0</v>
      </c>
      <c r="E93" s="25">
        <f>SUM(E94:E96)</f>
        <v>0</v>
      </c>
      <c r="F93" s="25">
        <f>SUM(F94:F96)</f>
        <v>4000000000</v>
      </c>
    </row>
    <row r="94" spans="1:6" s="41" customFormat="1" ht="13.5">
      <c r="A94" s="40" t="s">
        <v>104</v>
      </c>
      <c r="B94" s="24" t="s">
        <v>195</v>
      </c>
      <c r="C94" s="25">
        <v>0</v>
      </c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3112310000</v>
      </c>
      <c r="D95" s="25">
        <v>0</v>
      </c>
      <c r="E95" s="25"/>
      <c r="F95" s="25">
        <f>+C95+E95</f>
        <v>3112310000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v>28933000000</v>
      </c>
      <c r="D97" s="19">
        <f>+D98+D100+D102</f>
        <v>0</v>
      </c>
      <c r="E97" s="19">
        <f>+E98+E100+E102</f>
        <v>480000000</v>
      </c>
      <c r="F97" s="19">
        <f>+F98+F100+F102</f>
        <v>29413000000</v>
      </c>
    </row>
    <row r="98" spans="1:6" s="41" customFormat="1" ht="13.5">
      <c r="A98" s="40" t="s">
        <v>109</v>
      </c>
      <c r="B98" s="24" t="s">
        <v>198</v>
      </c>
      <c r="C98" s="25">
        <v>10445000000</v>
      </c>
      <c r="D98" s="25">
        <f>+D99</f>
        <v>0</v>
      </c>
      <c r="E98" s="25">
        <f>+E99</f>
        <v>180000000</v>
      </c>
      <c r="F98" s="25">
        <f>+F99</f>
        <v>10625000000</v>
      </c>
    </row>
    <row r="99" spans="1:6" s="41" customFormat="1" ht="13.5">
      <c r="A99" s="40" t="s">
        <v>110</v>
      </c>
      <c r="B99" s="24" t="s">
        <v>199</v>
      </c>
      <c r="C99" s="25">
        <v>10445000000</v>
      </c>
      <c r="D99" s="25">
        <v>0</v>
      </c>
      <c r="E99" s="25">
        <v>180000000</v>
      </c>
      <c r="F99" s="25">
        <f>+C99+E99</f>
        <v>10625000000</v>
      </c>
    </row>
    <row r="100" spans="1:6" s="41" customFormat="1" ht="13.5">
      <c r="A100" s="40" t="s">
        <v>111</v>
      </c>
      <c r="B100" s="24" t="s">
        <v>200</v>
      </c>
      <c r="C100" s="25">
        <v>5288000000</v>
      </c>
      <c r="D100" s="25">
        <f>+D101</f>
        <v>0</v>
      </c>
      <c r="E100" s="25">
        <f>+E101</f>
        <v>300000000</v>
      </c>
      <c r="F100" s="25">
        <f>+F101</f>
        <v>5588000000</v>
      </c>
    </row>
    <row r="101" spans="1:6" s="41" customFormat="1" ht="13.5">
      <c r="A101" s="40" t="s">
        <v>112</v>
      </c>
      <c r="B101" s="24" t="s">
        <v>199</v>
      </c>
      <c r="C101" s="25">
        <v>5288000000</v>
      </c>
      <c r="D101" s="25">
        <v>0</v>
      </c>
      <c r="E101" s="25">
        <v>300000000</v>
      </c>
      <c r="F101" s="25">
        <f>+C101+E101</f>
        <v>5588000000</v>
      </c>
    </row>
    <row r="102" spans="1:6" s="41" customFormat="1" ht="13.5">
      <c r="A102" s="40" t="s">
        <v>213</v>
      </c>
      <c r="B102" s="24" t="s">
        <v>212</v>
      </c>
      <c r="C102" s="25">
        <v>13200000000</v>
      </c>
      <c r="D102" s="25">
        <f>SUM(D103:D103)</f>
        <v>0</v>
      </c>
      <c r="E102" s="25">
        <f>SUM(E103:E103)</f>
        <v>0</v>
      </c>
      <c r="F102" s="25">
        <f>SUM(F103:F103)</f>
        <v>13200000000</v>
      </c>
    </row>
    <row r="103" spans="1:6" s="41" customFormat="1" ht="13.5">
      <c r="A103" s="40" t="s">
        <v>214</v>
      </c>
      <c r="B103" s="24" t="s">
        <v>215</v>
      </c>
      <c r="C103" s="25">
        <v>13200000000</v>
      </c>
      <c r="D103" s="25"/>
      <c r="E103" s="25"/>
      <c r="F103" s="25">
        <f>+C103+E103</f>
        <v>13200000000</v>
      </c>
    </row>
    <row r="104" spans="1:6" s="37" customFormat="1" ht="13.5">
      <c r="A104" s="39" t="s">
        <v>113</v>
      </c>
      <c r="B104" s="18" t="s">
        <v>201</v>
      </c>
      <c r="C104" s="19">
        <v>8451000000</v>
      </c>
      <c r="D104" s="19">
        <f>+D105+D110+D115+D119</f>
        <v>0</v>
      </c>
      <c r="E104" s="19">
        <f>+E105+E110+E115+E119</f>
        <v>-30098152</v>
      </c>
      <c r="F104" s="19">
        <f>+F105+F110+F115+F119</f>
        <v>8420901848</v>
      </c>
    </row>
    <row r="105" spans="1:6" s="37" customFormat="1" ht="13.5">
      <c r="A105" s="39" t="s">
        <v>114</v>
      </c>
      <c r="B105" s="18" t="s">
        <v>202</v>
      </c>
      <c r="C105" s="19">
        <v>1084000000</v>
      </c>
      <c r="D105" s="19">
        <f>+D106</f>
        <v>0</v>
      </c>
      <c r="E105" s="19">
        <f>+E106</f>
        <v>58916000</v>
      </c>
      <c r="F105" s="19">
        <f>+F106</f>
        <v>1142916000</v>
      </c>
    </row>
    <row r="106" spans="1:6" s="41" customFormat="1" ht="13.5">
      <c r="A106" s="40" t="s">
        <v>115</v>
      </c>
      <c r="B106" s="24" t="s">
        <v>203</v>
      </c>
      <c r="C106" s="25">
        <v>1084000000</v>
      </c>
      <c r="D106" s="25">
        <f>SUM(D107:D109)</f>
        <v>0</v>
      </c>
      <c r="E106" s="25">
        <f>SUM(E107:E109)</f>
        <v>58916000</v>
      </c>
      <c r="F106" s="25">
        <f>SUM(F107:F109)</f>
        <v>1142916000</v>
      </c>
    </row>
    <row r="107" spans="1:6" s="41" customFormat="1" ht="13.5">
      <c r="A107" s="40" t="s">
        <v>116</v>
      </c>
      <c r="B107" s="24" t="s">
        <v>204</v>
      </c>
      <c r="C107" s="25">
        <v>179240600</v>
      </c>
      <c r="D107" s="25">
        <v>0</v>
      </c>
      <c r="E107" s="25"/>
      <c r="F107" s="25">
        <f>+C107+E107</f>
        <v>179240600</v>
      </c>
    </row>
    <row r="108" spans="1:6" s="41" customFormat="1" ht="13.5">
      <c r="A108" s="40" t="s">
        <v>230</v>
      </c>
      <c r="B108" s="24" t="s">
        <v>231</v>
      </c>
      <c r="C108" s="25">
        <v>173960400</v>
      </c>
      <c r="D108" s="25">
        <v>0</v>
      </c>
      <c r="E108" s="25"/>
      <c r="F108" s="25">
        <f>+C108+E108</f>
        <v>173960400</v>
      </c>
    </row>
    <row r="109" spans="1:6" s="41" customFormat="1" ht="13.5">
      <c r="A109" s="40" t="s">
        <v>117</v>
      </c>
      <c r="B109" s="24" t="s">
        <v>205</v>
      </c>
      <c r="C109" s="25">
        <v>730799000</v>
      </c>
      <c r="D109" s="25">
        <v>0</v>
      </c>
      <c r="E109" s="25">
        <v>58916000</v>
      </c>
      <c r="F109" s="25">
        <f>+C109+E109</f>
        <v>789715000</v>
      </c>
    </row>
    <row r="110" spans="1:6" s="37" customFormat="1" ht="13.5">
      <c r="A110" s="39" t="s">
        <v>118</v>
      </c>
      <c r="B110" s="18" t="s">
        <v>119</v>
      </c>
      <c r="C110" s="19">
        <v>1192000000</v>
      </c>
      <c r="D110" s="19">
        <f>+D111</f>
        <v>0</v>
      </c>
      <c r="E110" s="19">
        <f>+E111</f>
        <v>-261715100</v>
      </c>
      <c r="F110" s="19">
        <f>+F111</f>
        <v>930284900</v>
      </c>
    </row>
    <row r="111" spans="1:6" s="41" customFormat="1" ht="13.5">
      <c r="A111" s="40" t="s">
        <v>120</v>
      </c>
      <c r="B111" s="24" t="s">
        <v>121</v>
      </c>
      <c r="C111" s="25">
        <v>1192000000</v>
      </c>
      <c r="D111" s="25">
        <f>SUM(D112:D114)</f>
        <v>0</v>
      </c>
      <c r="E111" s="25">
        <f>SUM(E112:E114)</f>
        <v>-261715100</v>
      </c>
      <c r="F111" s="25">
        <f>SUM(F112:F114)</f>
        <v>930284900</v>
      </c>
    </row>
    <row r="112" spans="1:6" s="41" customFormat="1" ht="13.5">
      <c r="A112" s="40" t="s">
        <v>122</v>
      </c>
      <c r="B112" s="24" t="s">
        <v>123</v>
      </c>
      <c r="C112" s="52">
        <v>1156000000</v>
      </c>
      <c r="D112" s="25">
        <v>0</v>
      </c>
      <c r="E112" s="25">
        <v>-261715100</v>
      </c>
      <c r="F112" s="25">
        <f>+C112+E112</f>
        <v>894284900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>
        <v>0</v>
      </c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v>3488000000</v>
      </c>
      <c r="D115" s="19">
        <f>+D116</f>
        <v>0</v>
      </c>
      <c r="E115" s="19">
        <f>+E116</f>
        <v>199700948</v>
      </c>
      <c r="F115" s="19">
        <f>+F116</f>
        <v>3687700948</v>
      </c>
    </row>
    <row r="116" spans="1:6" s="41" customFormat="1" ht="13.5">
      <c r="A116" s="40" t="s">
        <v>127</v>
      </c>
      <c r="B116" s="24" t="s">
        <v>206</v>
      </c>
      <c r="C116" s="25">
        <v>3488000000</v>
      </c>
      <c r="D116" s="25">
        <f>SUM(D117:D118)</f>
        <v>0</v>
      </c>
      <c r="E116" s="25">
        <f>SUM(E117:E118)</f>
        <v>199700948</v>
      </c>
      <c r="F116" s="25">
        <f>SUM(F117:F118)</f>
        <v>3687700948</v>
      </c>
    </row>
    <row r="117" spans="1:6" s="29" customFormat="1" ht="13.5">
      <c r="A117" s="28" t="s">
        <v>128</v>
      </c>
      <c r="B117" s="24" t="s">
        <v>207</v>
      </c>
      <c r="C117" s="25">
        <v>2604890312</v>
      </c>
      <c r="D117" s="25">
        <v>0</v>
      </c>
      <c r="E117" s="25">
        <v>214700948</v>
      </c>
      <c r="F117" s="25">
        <f>+C117+E117</f>
        <v>2819591260</v>
      </c>
    </row>
    <row r="118" spans="1:6" s="29" customFormat="1" ht="13.5">
      <c r="A118" s="28" t="s">
        <v>129</v>
      </c>
      <c r="B118" s="24" t="s">
        <v>208</v>
      </c>
      <c r="C118" s="25">
        <v>883109688</v>
      </c>
      <c r="D118" s="25">
        <v>0</v>
      </c>
      <c r="E118" s="25">
        <v>-15000000</v>
      </c>
      <c r="F118" s="25">
        <f>+C118+E118</f>
        <v>868109688</v>
      </c>
    </row>
    <row r="119" spans="1:6" s="37" customFormat="1" ht="13.5">
      <c r="A119" s="39" t="s">
        <v>130</v>
      </c>
      <c r="B119" s="18" t="s">
        <v>131</v>
      </c>
      <c r="C119" s="19">
        <v>2687000000</v>
      </c>
      <c r="D119" s="19">
        <f aca="true" t="shared" si="3" ref="D119:F120">+D120</f>
        <v>0</v>
      </c>
      <c r="E119" s="19">
        <f t="shared" si="3"/>
        <v>-27000000</v>
      </c>
      <c r="F119" s="19">
        <f t="shared" si="3"/>
        <v>2660000000</v>
      </c>
    </row>
    <row r="120" spans="1:6" s="41" customFormat="1" ht="13.5">
      <c r="A120" s="40" t="s">
        <v>132</v>
      </c>
      <c r="B120" s="24" t="s">
        <v>226</v>
      </c>
      <c r="C120" s="25">
        <v>2687000000</v>
      </c>
      <c r="D120" s="25">
        <f t="shared" si="3"/>
        <v>0</v>
      </c>
      <c r="E120" s="25">
        <f t="shared" si="3"/>
        <v>-27000000</v>
      </c>
      <c r="F120" s="25">
        <f t="shared" si="3"/>
        <v>2660000000</v>
      </c>
    </row>
    <row r="121" spans="1:6" s="41" customFormat="1" ht="13.5">
      <c r="A121" s="40" t="s">
        <v>133</v>
      </c>
      <c r="B121" s="24" t="s">
        <v>209</v>
      </c>
      <c r="C121" s="25">
        <v>2687000000</v>
      </c>
      <c r="D121" s="25">
        <v>0</v>
      </c>
      <c r="E121" s="25">
        <v>-27000000</v>
      </c>
      <c r="F121" s="25">
        <f>+C121+E121</f>
        <v>2660000000</v>
      </c>
    </row>
    <row r="122" spans="1:6" s="17" customFormat="1" ht="13.5">
      <c r="A122" s="42" t="s">
        <v>135</v>
      </c>
      <c r="B122" s="42" t="s">
        <v>134</v>
      </c>
      <c r="C122" s="43">
        <v>1182710000</v>
      </c>
      <c r="D122" s="43">
        <f>+D123</f>
        <v>0</v>
      </c>
      <c r="E122" s="43">
        <f>+E123</f>
        <v>0</v>
      </c>
      <c r="F122" s="43">
        <f>+F123</f>
        <v>1182710000</v>
      </c>
    </row>
    <row r="123" spans="1:6" ht="13.5">
      <c r="A123" s="44" t="s">
        <v>135</v>
      </c>
      <c r="B123" s="44" t="s">
        <v>134</v>
      </c>
      <c r="C123" s="45">
        <v>1182710000</v>
      </c>
      <c r="D123" s="45">
        <v>0</v>
      </c>
      <c r="E123" s="45"/>
      <c r="F123" s="25">
        <f>+C123+E123</f>
        <v>1182710000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B5:F5"/>
    <mergeCell ref="E129:F129"/>
    <mergeCell ref="E130:F1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7">
      <pane xSplit="1" ySplit="1" topLeftCell="B8" activePane="bottomRight" state="frozen"/>
      <selection pane="topLeft" activeCell="A7" sqref="A7"/>
      <selection pane="topRight" activeCell="B7" sqref="B7"/>
      <selection pane="bottomLeft" activeCell="A8" sqref="A8"/>
      <selection pane="bottomRight" activeCell="B8" sqref="B8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7.57421875" style="8" customWidth="1"/>
    <col min="6" max="6" width="19.7109375" style="8" bestFit="1" customWidth="1"/>
    <col min="7" max="7" width="3.28125" style="8" bestFit="1" customWidth="1"/>
    <col min="8" max="8" width="14.8515625" style="8" bestFit="1" customWidth="1"/>
    <col min="9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242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234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f>+C9+C73</f>
        <v>102246527000</v>
      </c>
      <c r="D8" s="19">
        <v>0</v>
      </c>
      <c r="E8" s="19">
        <f>+E9+E73</f>
        <v>0</v>
      </c>
      <c r="F8" s="19">
        <f>+F9+F73</f>
        <v>102246527000</v>
      </c>
      <c r="G8" s="55">
        <f>+ENERO!C8-MAYO!F8</f>
        <v>0</v>
      </c>
    </row>
    <row r="9" spans="1:7" s="21" customFormat="1" ht="13.5">
      <c r="A9" s="22" t="s">
        <v>216</v>
      </c>
      <c r="B9" s="18" t="s">
        <v>1</v>
      </c>
      <c r="C9" s="19">
        <f>+C10+C46+C72</f>
        <v>23006817000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f>+C11+C27+C31</f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f>SUM(C12:C26)</f>
        <v>10641399000</v>
      </c>
      <c r="D11" s="19">
        <f>SUM(D12:D26)</f>
        <v>0</v>
      </c>
      <c r="E11" s="19">
        <f>SUM(E12:E26)</f>
        <v>0</v>
      </c>
      <c r="F11" s="19">
        <f>SUM(F12:F26)</f>
        <v>10641399000</v>
      </c>
    </row>
    <row r="12" spans="1:6" s="26" customFormat="1" ht="13.5">
      <c r="A12" s="24" t="s">
        <v>4</v>
      </c>
      <c r="B12" s="24" t="s">
        <v>140</v>
      </c>
      <c r="C12" s="25">
        <v>5626654000</v>
      </c>
      <c r="D12" s="25">
        <v>0</v>
      </c>
      <c r="E12" s="25"/>
      <c r="F12" s="25">
        <f>+C12+E12</f>
        <v>5626654000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718816000</v>
      </c>
      <c r="D18" s="25">
        <v>0</v>
      </c>
      <c r="E18" s="25"/>
      <c r="F18" s="25">
        <f t="shared" si="0"/>
        <v>718816000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354757146</v>
      </c>
      <c r="D20" s="25">
        <v>0</v>
      </c>
      <c r="E20" s="25"/>
      <c r="F20" s="25">
        <f t="shared" si="0"/>
        <v>354757146</v>
      </c>
    </row>
    <row r="21" spans="1:6" s="29" customFormat="1" ht="13.5">
      <c r="A21" s="28" t="s">
        <v>17</v>
      </c>
      <c r="B21" s="24" t="s">
        <v>145</v>
      </c>
      <c r="C21" s="25">
        <v>1687274000</v>
      </c>
      <c r="D21" s="25">
        <v>0</v>
      </c>
      <c r="E21" s="25"/>
      <c r="F21" s="25">
        <f t="shared" si="0"/>
        <v>1687274000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>
        <v>24664854</v>
      </c>
      <c r="D24" s="25">
        <v>0</v>
      </c>
      <c r="E24" s="25"/>
      <c r="F24" s="25">
        <f t="shared" si="0"/>
        <v>24664854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19">
        <f>+C29+C30</f>
        <v>3455510000</v>
      </c>
      <c r="D27" s="19">
        <f>+D29+D30</f>
        <v>0</v>
      </c>
      <c r="E27" s="19">
        <f>+E29+E30</f>
        <v>0</v>
      </c>
      <c r="F27" s="31">
        <f>+F29+F30</f>
        <v>3455510000</v>
      </c>
    </row>
    <row r="28" spans="1:6" s="29" customFormat="1" ht="13.5">
      <c r="A28" s="28" t="s">
        <v>26</v>
      </c>
      <c r="B28" s="24" t="s">
        <v>27</v>
      </c>
      <c r="C28" s="25">
        <f>+C29</f>
        <v>2695000000</v>
      </c>
      <c r="D28" s="25">
        <f>+D29</f>
        <v>0</v>
      </c>
      <c r="E28" s="25">
        <f>+E29</f>
        <v>0</v>
      </c>
      <c r="F28" s="27">
        <f>+F29</f>
        <v>2695000000</v>
      </c>
    </row>
    <row r="29" spans="1:6" s="29" customFormat="1" ht="13.5">
      <c r="A29" s="28" t="s">
        <v>28</v>
      </c>
      <c r="B29" s="24" t="s">
        <v>29</v>
      </c>
      <c r="C29" s="25">
        <v>2695000000</v>
      </c>
      <c r="D29" s="25">
        <v>0</v>
      </c>
      <c r="E29" s="25"/>
      <c r="F29" s="25">
        <f>+C29+E29</f>
        <v>2695000000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19">
        <f>+C32+C38</f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19">
        <f>SUM(C33:C37)</f>
        <v>2438753000</v>
      </c>
      <c r="D32" s="19">
        <f>SUM(D33:D37)</f>
        <v>0</v>
      </c>
      <c r="E32" s="19">
        <f>SUM(E33:E37)</f>
        <v>0</v>
      </c>
      <c r="F32" s="31">
        <f>SUM(F33:F37)</f>
        <v>2438753000</v>
      </c>
    </row>
    <row r="33" spans="1:6" s="29" customFormat="1" ht="13.5">
      <c r="A33" s="28" t="s">
        <v>34</v>
      </c>
      <c r="B33" s="24" t="s">
        <v>150</v>
      </c>
      <c r="C33" s="25">
        <v>592554000</v>
      </c>
      <c r="D33" s="25">
        <v>0</v>
      </c>
      <c r="E33" s="25"/>
      <c r="F33" s="25">
        <f>+C33+E33</f>
        <v>592554000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730808000</v>
      </c>
      <c r="D35" s="25">
        <v>0</v>
      </c>
      <c r="E35" s="25"/>
      <c r="F35" s="25">
        <f>+C35+E35</f>
        <v>730808000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396166000</v>
      </c>
      <c r="D37" s="25">
        <v>0</v>
      </c>
      <c r="E37" s="25"/>
      <c r="F37" s="25">
        <f>+C37+E37</f>
        <v>396166000</v>
      </c>
    </row>
    <row r="38" spans="1:6" s="32" customFormat="1" ht="13.5">
      <c r="A38" s="30" t="s">
        <v>41</v>
      </c>
      <c r="B38" s="18" t="s">
        <v>153</v>
      </c>
      <c r="C38" s="19">
        <f>SUM(C39:C45)</f>
        <v>1288855000</v>
      </c>
      <c r="D38" s="19">
        <f>SUM(D39:D45)</f>
        <v>0</v>
      </c>
      <c r="E38" s="19">
        <f>SUM(E39:E45)</f>
        <v>0</v>
      </c>
      <c r="F38" s="31">
        <f>SUM(F39:F45)</f>
        <v>1288855000</v>
      </c>
    </row>
    <row r="39" spans="1:6" s="29" customFormat="1" ht="13.5">
      <c r="A39" s="28" t="s">
        <v>42</v>
      </c>
      <c r="B39" s="24" t="s">
        <v>154</v>
      </c>
      <c r="C39" s="25">
        <v>405034000</v>
      </c>
      <c r="D39" s="25">
        <v>0</v>
      </c>
      <c r="E39" s="25"/>
      <c r="F39" s="25">
        <f aca="true" t="shared" si="1" ref="F39:F45">+C39+E39</f>
        <v>405034000</v>
      </c>
    </row>
    <row r="40" spans="1:6" s="29" customFormat="1" ht="13.5">
      <c r="A40" s="28" t="s">
        <v>43</v>
      </c>
      <c r="B40" s="24" t="s">
        <v>155</v>
      </c>
      <c r="C40" s="25">
        <v>391420000</v>
      </c>
      <c r="D40" s="25">
        <v>0</v>
      </c>
      <c r="E40" s="25"/>
      <c r="F40" s="25">
        <f t="shared" si="1"/>
        <v>391420000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297122000</v>
      </c>
      <c r="D42" s="25">
        <v>0</v>
      </c>
      <c r="E42" s="25"/>
      <c r="F42" s="25">
        <f t="shared" si="1"/>
        <v>297122000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95241000</v>
      </c>
      <c r="D44" s="25">
        <v>0</v>
      </c>
      <c r="E44" s="25"/>
      <c r="F44" s="25">
        <f t="shared" si="1"/>
        <v>95241000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19">
        <f>+C47+C53+C69</f>
        <v>5182300000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19">
        <v>1660140380</v>
      </c>
      <c r="D47" s="19">
        <f>SUM(D48:D52)</f>
        <v>0</v>
      </c>
      <c r="E47" s="19">
        <f>SUM(E48:E52)</f>
        <v>-15000000</v>
      </c>
      <c r="F47" s="31">
        <f>SUM(F48:F52)</f>
        <v>1645140380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3700000</v>
      </c>
      <c r="D48" s="25">
        <v>0</v>
      </c>
      <c r="E48" s="25"/>
      <c r="F48" s="25">
        <f>+C48+E48</f>
        <v>3700000</v>
      </c>
    </row>
    <row r="49" spans="1:6" s="29" customFormat="1" ht="13.5">
      <c r="A49" s="28" t="s">
        <v>54</v>
      </c>
      <c r="B49" s="24" t="s">
        <v>55</v>
      </c>
      <c r="C49" s="25">
        <v>1328440380</v>
      </c>
      <c r="D49" s="25">
        <v>0</v>
      </c>
      <c r="E49" s="25"/>
      <c r="F49" s="25">
        <f>+C49+E49</f>
        <v>1328440380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8" s="29" customFormat="1" ht="13.5">
      <c r="A51" s="28" t="s">
        <v>57</v>
      </c>
      <c r="B51" s="24" t="s">
        <v>58</v>
      </c>
      <c r="C51" s="25">
        <v>206000000</v>
      </c>
      <c r="D51" s="25">
        <v>0</v>
      </c>
      <c r="E51" s="25">
        <v>-15000000</v>
      </c>
      <c r="F51" s="25">
        <f>+C51+E51</f>
        <v>191000000</v>
      </c>
      <c r="H51" s="56"/>
    </row>
    <row r="52" spans="1:6" s="29" customFormat="1" ht="13.5">
      <c r="A52" s="28" t="s">
        <v>175</v>
      </c>
      <c r="B52" s="24" t="s">
        <v>174</v>
      </c>
      <c r="C52" s="25">
        <v>22000000</v>
      </c>
      <c r="D52" s="25"/>
      <c r="E52" s="25"/>
      <c r="F52" s="25">
        <f>+C52+E52</f>
        <v>22000000</v>
      </c>
    </row>
    <row r="53" spans="1:7" s="32" customFormat="1" ht="13.5">
      <c r="A53" s="30" t="s">
        <v>59</v>
      </c>
      <c r="B53" s="18" t="s">
        <v>161</v>
      </c>
      <c r="C53" s="19">
        <f>SUM(C54:C68)</f>
        <v>3497159620</v>
      </c>
      <c r="D53" s="19">
        <f>SUM(D54:D68)</f>
        <v>0</v>
      </c>
      <c r="E53" s="19">
        <f>SUM(E54:E68)</f>
        <v>15000000</v>
      </c>
      <c r="F53" s="31">
        <f>SUM(F54:F68)</f>
        <v>3512159620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154000000</v>
      </c>
      <c r="D54" s="25">
        <v>0</v>
      </c>
      <c r="E54" s="25"/>
      <c r="F54" s="25">
        <f aca="true" t="shared" si="2" ref="F54:F68">+C54+E54</f>
        <v>154000000</v>
      </c>
    </row>
    <row r="55" spans="1:6" s="29" customFormat="1" ht="13.5">
      <c r="A55" s="28" t="s">
        <v>219</v>
      </c>
      <c r="B55" s="24" t="s">
        <v>220</v>
      </c>
      <c r="C55" s="25">
        <v>12559620</v>
      </c>
      <c r="D55" s="25"/>
      <c r="E55" s="25">
        <v>15000000</v>
      </c>
      <c r="F55" s="25">
        <f t="shared" si="2"/>
        <v>27559620</v>
      </c>
    </row>
    <row r="56" spans="1:6" s="29" customFormat="1" ht="13.5">
      <c r="A56" s="28" t="s">
        <v>62</v>
      </c>
      <c r="B56" s="24" t="s">
        <v>162</v>
      </c>
      <c r="C56" s="25">
        <v>760000000</v>
      </c>
      <c r="D56" s="25">
        <v>0</v>
      </c>
      <c r="E56" s="25"/>
      <c r="F56" s="25">
        <f t="shared" si="2"/>
        <v>760000000</v>
      </c>
    </row>
    <row r="57" spans="1:6" s="29" customFormat="1" ht="13.5">
      <c r="A57" s="28" t="s">
        <v>63</v>
      </c>
      <c r="B57" s="24" t="s">
        <v>64</v>
      </c>
      <c r="C57" s="25">
        <v>78000000</v>
      </c>
      <c r="D57" s="25">
        <v>0</v>
      </c>
      <c r="E57" s="25"/>
      <c r="F57" s="25">
        <f t="shared" si="2"/>
        <v>78000000</v>
      </c>
    </row>
    <row r="58" spans="1:6" s="29" customFormat="1" ht="13.5">
      <c r="A58" s="28" t="s">
        <v>65</v>
      </c>
      <c r="B58" s="24" t="s">
        <v>66</v>
      </c>
      <c r="C58" s="25">
        <v>1516000000</v>
      </c>
      <c r="D58" s="25">
        <v>0</v>
      </c>
      <c r="E58" s="25"/>
      <c r="F58" s="25">
        <f t="shared" si="2"/>
        <v>1516000000</v>
      </c>
    </row>
    <row r="59" spans="1:6" s="29" customFormat="1" ht="13.5">
      <c r="A59" s="28" t="s">
        <v>67</v>
      </c>
      <c r="B59" s="24" t="s">
        <v>68</v>
      </c>
      <c r="C59" s="25">
        <v>265600000</v>
      </c>
      <c r="D59" s="25">
        <v>0</v>
      </c>
      <c r="E59" s="25"/>
      <c r="F59" s="25">
        <f t="shared" si="2"/>
        <v>265600000</v>
      </c>
    </row>
    <row r="60" spans="1:6" s="29" customFormat="1" ht="13.5">
      <c r="A60" s="28" t="s">
        <v>69</v>
      </c>
      <c r="B60" s="24" t="s">
        <v>163</v>
      </c>
      <c r="C60" s="25">
        <v>234000000</v>
      </c>
      <c r="D60" s="25">
        <v>0</v>
      </c>
      <c r="E60" s="25"/>
      <c r="F60" s="25">
        <f t="shared" si="2"/>
        <v>234000000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23000000</v>
      </c>
      <c r="D62" s="25">
        <v>0</v>
      </c>
      <c r="E62" s="25"/>
      <c r="F62" s="25">
        <f t="shared" si="2"/>
        <v>23000000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80000000</v>
      </c>
      <c r="D64" s="25"/>
      <c r="E64" s="25"/>
      <c r="F64" s="25">
        <f t="shared" si="2"/>
        <v>80000000</v>
      </c>
    </row>
    <row r="65" spans="1:6" s="29" customFormat="1" ht="13.5">
      <c r="A65" s="28" t="s">
        <v>235</v>
      </c>
      <c r="B65" s="24" t="s">
        <v>236</v>
      </c>
      <c r="C65" s="25">
        <v>-40000000</v>
      </c>
      <c r="D65" s="25"/>
      <c r="E65" s="25"/>
      <c r="F65" s="25">
        <f t="shared" si="2"/>
        <v>-40000000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2000000</v>
      </c>
      <c r="D67" s="25">
        <v>0</v>
      </c>
      <c r="E67" s="25"/>
      <c r="F67" s="25">
        <f t="shared" si="2"/>
        <v>2000000</v>
      </c>
    </row>
    <row r="68" spans="1:6" s="29" customFormat="1" ht="13.5">
      <c r="A68" s="28" t="s">
        <v>78</v>
      </c>
      <c r="B68" s="24" t="s">
        <v>79</v>
      </c>
      <c r="C68" s="25">
        <v>50000000</v>
      </c>
      <c r="D68" s="25">
        <v>0</v>
      </c>
      <c r="E68" s="25"/>
      <c r="F68" s="25">
        <f t="shared" si="2"/>
        <v>50000000</v>
      </c>
    </row>
    <row r="69" spans="1:6" s="32" customFormat="1" ht="13.5">
      <c r="A69" s="30" t="s">
        <v>177</v>
      </c>
      <c r="B69" s="18" t="s">
        <v>178</v>
      </c>
      <c r="C69" s="19">
        <f>SUM(C70:C71)</f>
        <v>25000000</v>
      </c>
      <c r="D69" s="19">
        <f>SUM(D70:D71)</f>
        <v>0</v>
      </c>
      <c r="E69" s="19">
        <f>SUM(E70:E71)</f>
        <v>0</v>
      </c>
      <c r="F69" s="19">
        <f>SUM(F70:F71)</f>
        <v>25000000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25000000</v>
      </c>
      <c r="D71" s="25">
        <v>0</v>
      </c>
      <c r="E71" s="25"/>
      <c r="F71" s="25">
        <f>+C71+E71</f>
        <v>25000000</v>
      </c>
    </row>
    <row r="72" spans="1:6" s="29" customFormat="1" ht="13.5">
      <c r="A72" s="35" t="s">
        <v>223</v>
      </c>
      <c r="B72" s="24" t="s">
        <v>134</v>
      </c>
      <c r="C72" s="25">
        <v>0</v>
      </c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f>+C74+C122</f>
        <v>79239710000</v>
      </c>
      <c r="D73" s="19">
        <v>0</v>
      </c>
      <c r="E73" s="19">
        <f>+E74+E122</f>
        <v>0</v>
      </c>
      <c r="F73" s="19">
        <f>+F74+F122</f>
        <v>79239710000</v>
      </c>
    </row>
    <row r="74" spans="1:6" s="37" customFormat="1" ht="13.5">
      <c r="A74" s="38" t="s">
        <v>138</v>
      </c>
      <c r="B74" s="18" t="s">
        <v>82</v>
      </c>
      <c r="C74" s="19">
        <f>+C75</f>
        <v>78057000000</v>
      </c>
      <c r="D74" s="19">
        <v>0</v>
      </c>
      <c r="E74" s="19">
        <f>+E75</f>
        <v>-138020976</v>
      </c>
      <c r="F74" s="19">
        <f>+F75</f>
        <v>77918979024</v>
      </c>
    </row>
    <row r="75" spans="1:6" s="37" customFormat="1" ht="13.5">
      <c r="A75" s="39" t="s">
        <v>83</v>
      </c>
      <c r="B75" s="18" t="s">
        <v>84</v>
      </c>
      <c r="C75" s="19">
        <f>+C76+C104</f>
        <v>78057000000</v>
      </c>
      <c r="D75" s="19">
        <v>0</v>
      </c>
      <c r="E75" s="19">
        <f>+E76+E104</f>
        <v>-138020976</v>
      </c>
      <c r="F75" s="19">
        <f>+F76+F104</f>
        <v>77918979024</v>
      </c>
    </row>
    <row r="76" spans="1:6" s="37" customFormat="1" ht="13.5">
      <c r="A76" s="39" t="s">
        <v>85</v>
      </c>
      <c r="B76" s="18" t="s">
        <v>179</v>
      </c>
      <c r="C76" s="19">
        <f>+C77+C88+C92+C97</f>
        <v>69636098152</v>
      </c>
      <c r="D76" s="19">
        <v>0</v>
      </c>
      <c r="E76" s="19">
        <f>+E77+E88+E92+E97</f>
        <v>-138020976</v>
      </c>
      <c r="F76" s="19">
        <f>+F77+F88+F92+F97</f>
        <v>69498077176</v>
      </c>
    </row>
    <row r="77" spans="1:6" s="37" customFormat="1" ht="13.5">
      <c r="A77" s="39" t="s">
        <v>86</v>
      </c>
      <c r="B77" s="18" t="s">
        <v>180</v>
      </c>
      <c r="C77" s="19">
        <f>+C78+C80+C83</f>
        <v>32061098152</v>
      </c>
      <c r="D77" s="19">
        <v>0</v>
      </c>
      <c r="E77" s="19">
        <f>+E78+E80+E83</f>
        <v>-10600000</v>
      </c>
      <c r="F77" s="19">
        <f>+F78+F80+F83</f>
        <v>32050498152</v>
      </c>
    </row>
    <row r="78" spans="1:6" s="41" customFormat="1" ht="13.5">
      <c r="A78" s="40" t="s">
        <v>87</v>
      </c>
      <c r="B78" s="24" t="s">
        <v>181</v>
      </c>
      <c r="C78" s="25">
        <f>+C79</f>
        <v>2854339100</v>
      </c>
      <c r="D78" s="25">
        <f>+D79</f>
        <v>0</v>
      </c>
      <c r="E78" s="25">
        <f>+E79</f>
        <v>0</v>
      </c>
      <c r="F78" s="25">
        <f>+F79</f>
        <v>2854339100</v>
      </c>
    </row>
    <row r="79" spans="1:6" s="41" customFormat="1" ht="13.5">
      <c r="A79" s="40" t="s">
        <v>88</v>
      </c>
      <c r="B79" s="24" t="s">
        <v>182</v>
      </c>
      <c r="C79" s="25">
        <v>2854339100</v>
      </c>
      <c r="D79" s="25">
        <v>0</v>
      </c>
      <c r="E79" s="25"/>
      <c r="F79" s="25">
        <f>+C79+E79</f>
        <v>2854339100</v>
      </c>
    </row>
    <row r="80" spans="1:6" s="41" customFormat="1" ht="13.5">
      <c r="A80" s="40" t="s">
        <v>89</v>
      </c>
      <c r="B80" s="24" t="s">
        <v>183</v>
      </c>
      <c r="C80" s="25">
        <v>12158000000</v>
      </c>
      <c r="D80" s="25">
        <f>SUM(D81:D82)</f>
        <v>0</v>
      </c>
      <c r="E80" s="25">
        <f>SUM(E81:E82)</f>
        <v>-10600000</v>
      </c>
      <c r="F80" s="25">
        <f>SUM(F81:F82)</f>
        <v>12147400000</v>
      </c>
    </row>
    <row r="81" spans="1:6" s="41" customFormat="1" ht="13.5">
      <c r="A81" s="40" t="s">
        <v>90</v>
      </c>
      <c r="B81" s="24" t="s">
        <v>184</v>
      </c>
      <c r="C81" s="25">
        <v>11221510000</v>
      </c>
      <c r="D81" s="25">
        <v>0</v>
      </c>
      <c r="E81" s="25">
        <v>-10600000</v>
      </c>
      <c r="F81" s="25">
        <f>+C81+E81</f>
        <v>11210910000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/>
      <c r="F82" s="25">
        <f>+C82+E82</f>
        <v>936490000</v>
      </c>
    </row>
    <row r="83" spans="1:6" s="41" customFormat="1" ht="13.5">
      <c r="A83" s="40" t="s">
        <v>92</v>
      </c>
      <c r="B83" s="24" t="s">
        <v>186</v>
      </c>
      <c r="C83" s="25">
        <v>17048759052</v>
      </c>
      <c r="D83" s="25">
        <f>SUM(D84:D87)</f>
        <v>0</v>
      </c>
      <c r="E83" s="25">
        <f>SUM(E84:E87)</f>
        <v>0</v>
      </c>
      <c r="F83" s="25">
        <f>SUM(F84:F87)</f>
        <v>17048759052</v>
      </c>
    </row>
    <row r="84" spans="1:6" s="41" customFormat="1" ht="13.5">
      <c r="A84" s="40" t="s">
        <v>93</v>
      </c>
      <c r="B84" s="24" t="s">
        <v>187</v>
      </c>
      <c r="C84" s="25">
        <v>8201017776</v>
      </c>
      <c r="D84" s="25">
        <v>0</v>
      </c>
      <c r="E84" s="25"/>
      <c r="F84" s="25">
        <f>+C84+E84</f>
        <v>8201017776</v>
      </c>
    </row>
    <row r="85" spans="1:6" s="41" customFormat="1" ht="13.5">
      <c r="A85" s="40" t="s">
        <v>94</v>
      </c>
      <c r="B85" s="24" t="s">
        <v>188</v>
      </c>
      <c r="C85" s="25">
        <v>342538000</v>
      </c>
      <c r="D85" s="25">
        <v>0</v>
      </c>
      <c r="E85" s="25"/>
      <c r="F85" s="25">
        <f>+C85+E85</f>
        <v>342538000</v>
      </c>
    </row>
    <row r="86" spans="1:6" s="41" customFormat="1" ht="13.5">
      <c r="A86" s="40" t="s">
        <v>95</v>
      </c>
      <c r="B86" s="24" t="s">
        <v>182</v>
      </c>
      <c r="C86" s="25">
        <v>7310198276</v>
      </c>
      <c r="D86" s="25">
        <v>0</v>
      </c>
      <c r="E86" s="25"/>
      <c r="F86" s="25">
        <f>+C86+E86</f>
        <v>7310198276</v>
      </c>
    </row>
    <row r="87" spans="1:6" s="41" customFormat="1" ht="13.5">
      <c r="A87" s="40" t="s">
        <v>96</v>
      </c>
      <c r="B87" s="24" t="s">
        <v>189</v>
      </c>
      <c r="C87" s="25">
        <v>1195005000</v>
      </c>
      <c r="D87" s="25">
        <v>0</v>
      </c>
      <c r="E87" s="25"/>
      <c r="F87" s="25">
        <f>+C87+E87</f>
        <v>1195005000</v>
      </c>
    </row>
    <row r="88" spans="1:6" s="37" customFormat="1" ht="13.5">
      <c r="A88" s="39" t="s">
        <v>97</v>
      </c>
      <c r="B88" s="18" t="s">
        <v>190</v>
      </c>
      <c r="C88" s="19">
        <f>+C89</f>
        <v>4162000000</v>
      </c>
      <c r="D88" s="19">
        <f>+D89</f>
        <v>0</v>
      </c>
      <c r="E88" s="19">
        <f>+E89</f>
        <v>0</v>
      </c>
      <c r="F88" s="19">
        <f>+F89</f>
        <v>4162000000</v>
      </c>
    </row>
    <row r="89" spans="1:6" s="41" customFormat="1" ht="13.5">
      <c r="A89" s="40" t="s">
        <v>98</v>
      </c>
      <c r="B89" s="24" t="s">
        <v>191</v>
      </c>
      <c r="C89" s="25">
        <v>4162000000</v>
      </c>
      <c r="D89" s="25">
        <f>SUM(D90:D91)</f>
        <v>0</v>
      </c>
      <c r="E89" s="25">
        <f>SUM(E90:E91)</f>
        <v>0</v>
      </c>
      <c r="F89" s="25">
        <f>SUM(F90:F91)</f>
        <v>4162000000</v>
      </c>
    </row>
    <row r="90" spans="1:6" s="41" customFormat="1" ht="13.5">
      <c r="A90" s="40" t="s">
        <v>99</v>
      </c>
      <c r="B90" s="24" t="s">
        <v>192</v>
      </c>
      <c r="C90" s="25">
        <v>4035217000</v>
      </c>
      <c r="D90" s="25">
        <v>0</v>
      </c>
      <c r="E90" s="25"/>
      <c r="F90" s="25">
        <f>+C90+E90</f>
        <v>4035217000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f>+C93</f>
        <v>4000000000</v>
      </c>
      <c r="D92" s="19">
        <f>+D93</f>
        <v>0</v>
      </c>
      <c r="E92" s="19">
        <f>+E93</f>
        <v>0</v>
      </c>
      <c r="F92" s="19">
        <f>+F93</f>
        <v>4000000000</v>
      </c>
    </row>
    <row r="93" spans="1:6" s="41" customFormat="1" ht="13.5">
      <c r="A93" s="40" t="s">
        <v>103</v>
      </c>
      <c r="B93" s="24" t="s">
        <v>194</v>
      </c>
      <c r="C93" s="25">
        <v>4000000000</v>
      </c>
      <c r="D93" s="25">
        <f>SUM(D94:D96)</f>
        <v>0</v>
      </c>
      <c r="E93" s="25">
        <f>SUM(E94:E96)</f>
        <v>0</v>
      </c>
      <c r="F93" s="25">
        <f>SUM(F94:F96)</f>
        <v>4000000000</v>
      </c>
    </row>
    <row r="94" spans="1:6" s="41" customFormat="1" ht="13.5">
      <c r="A94" s="40" t="s">
        <v>104</v>
      </c>
      <c r="B94" s="24" t="s">
        <v>195</v>
      </c>
      <c r="C94" s="25">
        <v>0</v>
      </c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3112310000</v>
      </c>
      <c r="D95" s="25">
        <v>0</v>
      </c>
      <c r="E95" s="25"/>
      <c r="F95" s="25">
        <f>+C95+E95</f>
        <v>3112310000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f>+C98+C100+C102</f>
        <v>29413000000</v>
      </c>
      <c r="D97" s="19">
        <f>+D98+D100+D102</f>
        <v>0</v>
      </c>
      <c r="E97" s="19">
        <f>+E98+E100+E102</f>
        <v>-127420976</v>
      </c>
      <c r="F97" s="19">
        <f>+F98+F100+F102</f>
        <v>29285579024</v>
      </c>
    </row>
    <row r="98" spans="1:6" s="41" customFormat="1" ht="13.5">
      <c r="A98" s="40" t="s">
        <v>109</v>
      </c>
      <c r="B98" s="24" t="s">
        <v>198</v>
      </c>
      <c r="C98" s="25">
        <f>+C99</f>
        <v>10625000000</v>
      </c>
      <c r="D98" s="25">
        <f>+D99</f>
        <v>0</v>
      </c>
      <c r="E98" s="25">
        <f>+E99</f>
        <v>0</v>
      </c>
      <c r="F98" s="25">
        <f>+F99</f>
        <v>10625000000</v>
      </c>
    </row>
    <row r="99" spans="1:6" s="41" customFormat="1" ht="13.5">
      <c r="A99" s="40" t="s">
        <v>110</v>
      </c>
      <c r="B99" s="24" t="s">
        <v>199</v>
      </c>
      <c r="C99" s="25">
        <v>10625000000</v>
      </c>
      <c r="D99" s="25">
        <v>0</v>
      </c>
      <c r="E99" s="25"/>
      <c r="F99" s="25">
        <f>+C99+E99</f>
        <v>10625000000</v>
      </c>
    </row>
    <row r="100" spans="1:6" s="41" customFormat="1" ht="13.5">
      <c r="A100" s="40" t="s">
        <v>111</v>
      </c>
      <c r="B100" s="24" t="s">
        <v>200</v>
      </c>
      <c r="C100" s="25">
        <v>5588000000</v>
      </c>
      <c r="D100" s="25">
        <f>+D101</f>
        <v>0</v>
      </c>
      <c r="E100" s="25">
        <f>+E101</f>
        <v>-14417001</v>
      </c>
      <c r="F100" s="25">
        <f>+F101</f>
        <v>5573582999</v>
      </c>
    </row>
    <row r="101" spans="1:6" s="41" customFormat="1" ht="13.5">
      <c r="A101" s="40" t="s">
        <v>112</v>
      </c>
      <c r="B101" s="24" t="s">
        <v>199</v>
      </c>
      <c r="C101" s="25">
        <v>5588000000</v>
      </c>
      <c r="D101" s="25">
        <v>0</v>
      </c>
      <c r="E101" s="25">
        <v>-14417001</v>
      </c>
      <c r="F101" s="25">
        <f>+C101+E101</f>
        <v>5573582999</v>
      </c>
    </row>
    <row r="102" spans="1:6" s="41" customFormat="1" ht="13.5">
      <c r="A102" s="40" t="s">
        <v>213</v>
      </c>
      <c r="B102" s="24" t="s">
        <v>212</v>
      </c>
      <c r="C102" s="25">
        <v>13200000000</v>
      </c>
      <c r="D102" s="25">
        <f>SUM(D103:D103)</f>
        <v>0</v>
      </c>
      <c r="E102" s="25">
        <f>SUM(E103:E103)</f>
        <v>-113003975</v>
      </c>
      <c r="F102" s="25">
        <f>SUM(F103:F103)</f>
        <v>13086996025</v>
      </c>
    </row>
    <row r="103" spans="1:6" s="41" customFormat="1" ht="13.5">
      <c r="A103" s="40" t="s">
        <v>214</v>
      </c>
      <c r="B103" s="24" t="s">
        <v>215</v>
      </c>
      <c r="C103" s="25">
        <v>13200000000</v>
      </c>
      <c r="D103" s="25"/>
      <c r="E103" s="25">
        <v>-113003975</v>
      </c>
      <c r="F103" s="25">
        <f>+C103+E103</f>
        <v>13086996025</v>
      </c>
    </row>
    <row r="104" spans="1:6" s="37" customFormat="1" ht="13.5">
      <c r="A104" s="39" t="s">
        <v>113</v>
      </c>
      <c r="B104" s="18" t="s">
        <v>201</v>
      </c>
      <c r="C104" s="19">
        <f>+C105+C110+C115+C119</f>
        <v>8420901848</v>
      </c>
      <c r="D104" s="19">
        <f>+D105+D110+D115+D119</f>
        <v>0</v>
      </c>
      <c r="E104" s="19">
        <f>+E105+E110+E115+E119</f>
        <v>0</v>
      </c>
      <c r="F104" s="19">
        <f>+F105+F110+F115+F119</f>
        <v>8420901848</v>
      </c>
    </row>
    <row r="105" spans="1:6" s="37" customFormat="1" ht="13.5">
      <c r="A105" s="39" t="s">
        <v>114</v>
      </c>
      <c r="B105" s="18" t="s">
        <v>202</v>
      </c>
      <c r="C105" s="19">
        <f>+C106</f>
        <v>1142916000</v>
      </c>
      <c r="D105" s="19">
        <f>+D106</f>
        <v>0</v>
      </c>
      <c r="E105" s="19">
        <f>+E106</f>
        <v>0</v>
      </c>
      <c r="F105" s="19">
        <f>+F106</f>
        <v>1142916000</v>
      </c>
    </row>
    <row r="106" spans="1:6" s="41" customFormat="1" ht="13.5">
      <c r="A106" s="40" t="s">
        <v>115</v>
      </c>
      <c r="B106" s="24" t="s">
        <v>203</v>
      </c>
      <c r="C106" s="25">
        <f>SUM(C107:C109)</f>
        <v>1142916000</v>
      </c>
      <c r="D106" s="25">
        <f>SUM(D107:D109)</f>
        <v>0</v>
      </c>
      <c r="E106" s="25">
        <f>SUM(E107:E109)</f>
        <v>0</v>
      </c>
      <c r="F106" s="25">
        <f>SUM(F107:F109)</f>
        <v>1142916000</v>
      </c>
    </row>
    <row r="107" spans="1:6" s="41" customFormat="1" ht="13.5">
      <c r="A107" s="40" t="s">
        <v>116</v>
      </c>
      <c r="B107" s="24" t="s">
        <v>204</v>
      </c>
      <c r="C107" s="25">
        <v>179240600</v>
      </c>
      <c r="D107" s="25">
        <v>0</v>
      </c>
      <c r="E107" s="25"/>
      <c r="F107" s="25">
        <f>+C107+E107</f>
        <v>179240600</v>
      </c>
    </row>
    <row r="108" spans="1:6" s="41" customFormat="1" ht="13.5">
      <c r="A108" s="40" t="s">
        <v>230</v>
      </c>
      <c r="B108" s="24" t="s">
        <v>231</v>
      </c>
      <c r="C108" s="25">
        <v>173960400</v>
      </c>
      <c r="D108" s="25">
        <v>0</v>
      </c>
      <c r="E108" s="25"/>
      <c r="F108" s="25">
        <f>+C108+E108</f>
        <v>173960400</v>
      </c>
    </row>
    <row r="109" spans="1:6" s="41" customFormat="1" ht="13.5">
      <c r="A109" s="40" t="s">
        <v>117</v>
      </c>
      <c r="B109" s="24" t="s">
        <v>205</v>
      </c>
      <c r="C109" s="25">
        <v>789715000</v>
      </c>
      <c r="D109" s="25">
        <v>0</v>
      </c>
      <c r="E109" s="25"/>
      <c r="F109" s="25">
        <f>+C109+E109</f>
        <v>789715000</v>
      </c>
    </row>
    <row r="110" spans="1:6" s="37" customFormat="1" ht="13.5">
      <c r="A110" s="39" t="s">
        <v>118</v>
      </c>
      <c r="B110" s="18" t="s">
        <v>119</v>
      </c>
      <c r="C110" s="19">
        <f>+C111</f>
        <v>930284900</v>
      </c>
      <c r="D110" s="19">
        <f>+D111</f>
        <v>0</v>
      </c>
      <c r="E110" s="19">
        <f>+E111</f>
        <v>0</v>
      </c>
      <c r="F110" s="19">
        <f>+F111</f>
        <v>930284900</v>
      </c>
    </row>
    <row r="111" spans="1:6" s="41" customFormat="1" ht="13.5">
      <c r="A111" s="40" t="s">
        <v>120</v>
      </c>
      <c r="B111" s="24" t="s">
        <v>121</v>
      </c>
      <c r="C111" s="25">
        <f>SUM(C112:C114)</f>
        <v>930284900</v>
      </c>
      <c r="D111" s="25">
        <f>SUM(D112:D114)</f>
        <v>0</v>
      </c>
      <c r="E111" s="25">
        <f>SUM(E112:E114)</f>
        <v>0</v>
      </c>
      <c r="F111" s="25">
        <f>SUM(F112:F114)</f>
        <v>930284900</v>
      </c>
    </row>
    <row r="112" spans="1:6" s="41" customFormat="1" ht="13.5">
      <c r="A112" s="40" t="s">
        <v>122</v>
      </c>
      <c r="B112" s="24" t="s">
        <v>123</v>
      </c>
      <c r="C112" s="52">
        <v>894284900</v>
      </c>
      <c r="D112" s="25">
        <v>0</v>
      </c>
      <c r="E112" s="25"/>
      <c r="F112" s="25">
        <f>+C112+E112</f>
        <v>894284900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>
        <v>0</v>
      </c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f>+C116</f>
        <v>3687700948</v>
      </c>
      <c r="D115" s="19">
        <f>+D116</f>
        <v>0</v>
      </c>
      <c r="E115" s="19">
        <f>+E116</f>
        <v>0</v>
      </c>
      <c r="F115" s="19">
        <f>+F116</f>
        <v>3687700948</v>
      </c>
    </row>
    <row r="116" spans="1:6" s="41" customFormat="1" ht="13.5">
      <c r="A116" s="40" t="s">
        <v>127</v>
      </c>
      <c r="B116" s="24" t="s">
        <v>206</v>
      </c>
      <c r="C116" s="25">
        <f>SUM(C117:C118)</f>
        <v>3687700948</v>
      </c>
      <c r="D116" s="25">
        <f>SUM(D117:D118)</f>
        <v>0</v>
      </c>
      <c r="E116" s="25">
        <f>SUM(E117:E118)</f>
        <v>0</v>
      </c>
      <c r="F116" s="25">
        <f>SUM(F117:F118)</f>
        <v>3687700948</v>
      </c>
    </row>
    <row r="117" spans="1:6" s="29" customFormat="1" ht="13.5">
      <c r="A117" s="28" t="s">
        <v>128</v>
      </c>
      <c r="B117" s="24" t="s">
        <v>207</v>
      </c>
      <c r="C117" s="25">
        <v>2819591260</v>
      </c>
      <c r="D117" s="25">
        <v>0</v>
      </c>
      <c r="E117" s="25"/>
      <c r="F117" s="25">
        <f>+C117+E117</f>
        <v>2819591260</v>
      </c>
    </row>
    <row r="118" spans="1:6" s="29" customFormat="1" ht="13.5">
      <c r="A118" s="28" t="s">
        <v>129</v>
      </c>
      <c r="B118" s="24" t="s">
        <v>208</v>
      </c>
      <c r="C118" s="25">
        <v>868109688</v>
      </c>
      <c r="D118" s="25">
        <v>0</v>
      </c>
      <c r="E118" s="25"/>
      <c r="F118" s="25">
        <f>+C118+E118</f>
        <v>868109688</v>
      </c>
    </row>
    <row r="119" spans="1:6" s="37" customFormat="1" ht="13.5">
      <c r="A119" s="39" t="s">
        <v>130</v>
      </c>
      <c r="B119" s="18" t="s">
        <v>131</v>
      </c>
      <c r="C119" s="19">
        <f aca="true" t="shared" si="3" ref="C119:F120">+C120</f>
        <v>2660000000</v>
      </c>
      <c r="D119" s="19">
        <f t="shared" si="3"/>
        <v>0</v>
      </c>
      <c r="E119" s="19">
        <f t="shared" si="3"/>
        <v>0</v>
      </c>
      <c r="F119" s="19">
        <f t="shared" si="3"/>
        <v>2660000000</v>
      </c>
    </row>
    <row r="120" spans="1:6" s="41" customFormat="1" ht="13.5">
      <c r="A120" s="40" t="s">
        <v>132</v>
      </c>
      <c r="B120" s="24" t="s">
        <v>226</v>
      </c>
      <c r="C120" s="25">
        <f t="shared" si="3"/>
        <v>2660000000</v>
      </c>
      <c r="D120" s="25">
        <f t="shared" si="3"/>
        <v>0</v>
      </c>
      <c r="E120" s="25">
        <f t="shared" si="3"/>
        <v>0</v>
      </c>
      <c r="F120" s="25">
        <f t="shared" si="3"/>
        <v>2660000000</v>
      </c>
    </row>
    <row r="121" spans="1:6" s="41" customFormat="1" ht="13.5">
      <c r="A121" s="40" t="s">
        <v>133</v>
      </c>
      <c r="B121" s="24" t="s">
        <v>209</v>
      </c>
      <c r="C121" s="25">
        <v>2660000000</v>
      </c>
      <c r="D121" s="25">
        <v>0</v>
      </c>
      <c r="E121" s="25"/>
      <c r="F121" s="25">
        <f>+C121+E121</f>
        <v>2660000000</v>
      </c>
    </row>
    <row r="122" spans="1:6" s="17" customFormat="1" ht="13.5">
      <c r="A122" s="42" t="s">
        <v>135</v>
      </c>
      <c r="B122" s="42" t="s">
        <v>134</v>
      </c>
      <c r="C122" s="43">
        <f>+C123</f>
        <v>1182710000</v>
      </c>
      <c r="D122" s="43">
        <f>+D123</f>
        <v>0</v>
      </c>
      <c r="E122" s="43">
        <f>+E123</f>
        <v>138020976</v>
      </c>
      <c r="F122" s="43">
        <f>+F123</f>
        <v>1320730976</v>
      </c>
    </row>
    <row r="123" spans="1:6" ht="13.5">
      <c r="A123" s="44" t="s">
        <v>135</v>
      </c>
      <c r="B123" s="44" t="s">
        <v>134</v>
      </c>
      <c r="C123" s="45">
        <v>1182710000</v>
      </c>
      <c r="D123" s="45">
        <v>0</v>
      </c>
      <c r="E123" s="45">
        <v>138020976</v>
      </c>
      <c r="F123" s="25">
        <f>+C123+E123</f>
        <v>1320730976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B5:F5"/>
    <mergeCell ref="E129:F129"/>
    <mergeCell ref="E130:F13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C18" sqref="C18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7.57421875" style="8" customWidth="1"/>
    <col min="6" max="6" width="19.7109375" style="8" bestFit="1" customWidth="1"/>
    <col min="7" max="7" width="3.28125" style="8" bestFit="1" customWidth="1"/>
    <col min="8" max="8" width="14.8515625" style="8" bestFit="1" customWidth="1"/>
    <col min="9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241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234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f>+C9+C73</f>
        <v>102246527000</v>
      </c>
      <c r="D8" s="19">
        <v>0</v>
      </c>
      <c r="E8" s="19">
        <f>+E9+E73</f>
        <v>0</v>
      </c>
      <c r="F8" s="19">
        <f>+F9+F73</f>
        <v>102246527000</v>
      </c>
      <c r="G8" s="55">
        <f>+ENERO!C8-MAYO!F8</f>
        <v>0</v>
      </c>
    </row>
    <row r="9" spans="1:7" s="21" customFormat="1" ht="13.5">
      <c r="A9" s="22" t="s">
        <v>216</v>
      </c>
      <c r="B9" s="18" t="s">
        <v>1</v>
      </c>
      <c r="C9" s="19">
        <f>+C10+C46+C72</f>
        <v>23006817000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f>+C11+C27+C31</f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f>SUM(C12:C26)</f>
        <v>10641399000</v>
      </c>
      <c r="D11" s="19">
        <f>SUM(D12:D26)</f>
        <v>0</v>
      </c>
      <c r="E11" s="19">
        <f>SUM(E12:E26)</f>
        <v>0</v>
      </c>
      <c r="F11" s="19">
        <f>SUM(F12:F26)</f>
        <v>10641399000</v>
      </c>
    </row>
    <row r="12" spans="1:6" s="26" customFormat="1" ht="13.5">
      <c r="A12" s="24" t="s">
        <v>4</v>
      </c>
      <c r="B12" s="24" t="s">
        <v>140</v>
      </c>
      <c r="C12" s="25">
        <v>5626654000</v>
      </c>
      <c r="D12" s="25">
        <v>0</v>
      </c>
      <c r="E12" s="25"/>
      <c r="F12" s="25">
        <f>+C12+E12</f>
        <v>5626654000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718816000</v>
      </c>
      <c r="D18" s="25">
        <v>0</v>
      </c>
      <c r="E18" s="25"/>
      <c r="F18" s="25">
        <f t="shared" si="0"/>
        <v>718816000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354757146</v>
      </c>
      <c r="D20" s="25">
        <v>0</v>
      </c>
      <c r="E20" s="25"/>
      <c r="F20" s="25">
        <f t="shared" si="0"/>
        <v>354757146</v>
      </c>
    </row>
    <row r="21" spans="1:6" s="29" customFormat="1" ht="13.5">
      <c r="A21" s="28" t="s">
        <v>17</v>
      </c>
      <c r="B21" s="24" t="s">
        <v>145</v>
      </c>
      <c r="C21" s="25">
        <v>1687274000</v>
      </c>
      <c r="D21" s="25">
        <v>0</v>
      </c>
      <c r="E21" s="25"/>
      <c r="F21" s="25">
        <f t="shared" si="0"/>
        <v>1687274000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>
        <v>24664854</v>
      </c>
      <c r="D24" s="25">
        <v>0</v>
      </c>
      <c r="E24" s="25"/>
      <c r="F24" s="25">
        <f t="shared" si="0"/>
        <v>24664854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31">
        <f>+C29+C30</f>
        <v>3455510000</v>
      </c>
      <c r="D27" s="19">
        <f>+D29+D30</f>
        <v>0</v>
      </c>
      <c r="E27" s="19">
        <f>+E29+E30</f>
        <v>0</v>
      </c>
      <c r="F27" s="31">
        <f>+F29+F30</f>
        <v>3455510000</v>
      </c>
    </row>
    <row r="28" spans="1:6" s="29" customFormat="1" ht="13.5">
      <c r="A28" s="28" t="s">
        <v>26</v>
      </c>
      <c r="B28" s="24" t="s">
        <v>27</v>
      </c>
      <c r="C28" s="25">
        <v>2695000000</v>
      </c>
      <c r="D28" s="25">
        <f>+D29</f>
        <v>0</v>
      </c>
      <c r="E28" s="25">
        <f>+E29</f>
        <v>0</v>
      </c>
      <c r="F28" s="27">
        <f>+F29</f>
        <v>2695000000</v>
      </c>
    </row>
    <row r="29" spans="1:6" s="29" customFormat="1" ht="13.5">
      <c r="A29" s="28" t="s">
        <v>28</v>
      </c>
      <c r="B29" s="24" t="s">
        <v>29</v>
      </c>
      <c r="C29" s="25">
        <v>2695000000</v>
      </c>
      <c r="D29" s="25">
        <v>0</v>
      </c>
      <c r="E29" s="25"/>
      <c r="F29" s="25">
        <f>+C29+E29</f>
        <v>2695000000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31">
        <f>+C32+C38</f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31">
        <f>SUM(C33:C37)</f>
        <v>2438753000</v>
      </c>
      <c r="D32" s="19">
        <f>SUM(D33:D37)</f>
        <v>0</v>
      </c>
      <c r="E32" s="19">
        <f>SUM(E33:E37)</f>
        <v>0</v>
      </c>
      <c r="F32" s="31">
        <f>SUM(F33:F37)</f>
        <v>2438753000</v>
      </c>
    </row>
    <row r="33" spans="1:6" s="29" customFormat="1" ht="13.5">
      <c r="A33" s="28" t="s">
        <v>34</v>
      </c>
      <c r="B33" s="24" t="s">
        <v>150</v>
      </c>
      <c r="C33" s="25">
        <v>592554000</v>
      </c>
      <c r="D33" s="25">
        <v>0</v>
      </c>
      <c r="E33" s="25"/>
      <c r="F33" s="25">
        <f>+C33+E33</f>
        <v>592554000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730808000</v>
      </c>
      <c r="D35" s="25">
        <v>0</v>
      </c>
      <c r="E35" s="25"/>
      <c r="F35" s="25">
        <f>+C35+E35</f>
        <v>730808000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396166000</v>
      </c>
      <c r="D37" s="25">
        <v>0</v>
      </c>
      <c r="E37" s="25"/>
      <c r="F37" s="25">
        <f>+C37+E37</f>
        <v>396166000</v>
      </c>
    </row>
    <row r="38" spans="1:6" s="32" customFormat="1" ht="13.5">
      <c r="A38" s="30" t="s">
        <v>41</v>
      </c>
      <c r="B38" s="18" t="s">
        <v>153</v>
      </c>
      <c r="C38" s="31">
        <f>SUM(C39:C45)</f>
        <v>1288855000</v>
      </c>
      <c r="D38" s="19">
        <f>SUM(D39:D45)</f>
        <v>0</v>
      </c>
      <c r="E38" s="19">
        <f>SUM(E39:E45)</f>
        <v>0</v>
      </c>
      <c r="F38" s="31">
        <f>SUM(F39:F45)</f>
        <v>1288855000</v>
      </c>
    </row>
    <row r="39" spans="1:6" s="29" customFormat="1" ht="13.5">
      <c r="A39" s="28" t="s">
        <v>42</v>
      </c>
      <c r="B39" s="24" t="s">
        <v>154</v>
      </c>
      <c r="C39" s="25">
        <v>405034000</v>
      </c>
      <c r="D39" s="25">
        <v>0</v>
      </c>
      <c r="E39" s="25"/>
      <c r="F39" s="25">
        <f aca="true" t="shared" si="1" ref="F39:F45">+C39+E39</f>
        <v>405034000</v>
      </c>
    </row>
    <row r="40" spans="1:6" s="29" customFormat="1" ht="13.5">
      <c r="A40" s="28" t="s">
        <v>43</v>
      </c>
      <c r="B40" s="24" t="s">
        <v>155</v>
      </c>
      <c r="C40" s="25">
        <v>391420000</v>
      </c>
      <c r="D40" s="25">
        <v>0</v>
      </c>
      <c r="E40" s="25"/>
      <c r="F40" s="25">
        <f t="shared" si="1"/>
        <v>391420000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297122000</v>
      </c>
      <c r="D42" s="25">
        <v>0</v>
      </c>
      <c r="E42" s="25"/>
      <c r="F42" s="25">
        <f t="shared" si="1"/>
        <v>297122000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95241000</v>
      </c>
      <c r="D44" s="25">
        <v>0</v>
      </c>
      <c r="E44" s="25"/>
      <c r="F44" s="25">
        <f t="shared" si="1"/>
        <v>95241000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31">
        <f>+C47+C53+C69</f>
        <v>5182300000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31">
        <f>SUM(C48:C52)</f>
        <v>1645140380</v>
      </c>
      <c r="D47" s="19">
        <f>SUM(D48:D52)</f>
        <v>0</v>
      </c>
      <c r="E47" s="19">
        <f>SUM(E48:E52)</f>
        <v>0</v>
      </c>
      <c r="F47" s="31">
        <f>SUM(F48:F52)</f>
        <v>1645140380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3700000</v>
      </c>
      <c r="D48" s="25">
        <v>0</v>
      </c>
      <c r="E48" s="25"/>
      <c r="F48" s="25">
        <f>+C48+E48</f>
        <v>3700000</v>
      </c>
    </row>
    <row r="49" spans="1:6" s="29" customFormat="1" ht="13.5">
      <c r="A49" s="28" t="s">
        <v>54</v>
      </c>
      <c r="B49" s="24" t="s">
        <v>55</v>
      </c>
      <c r="C49" s="25">
        <v>1328440380</v>
      </c>
      <c r="D49" s="25">
        <v>0</v>
      </c>
      <c r="E49" s="25"/>
      <c r="F49" s="25">
        <f>+C49+E49</f>
        <v>1328440380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8" s="29" customFormat="1" ht="13.5">
      <c r="A51" s="28" t="s">
        <v>57</v>
      </c>
      <c r="B51" s="24" t="s">
        <v>58</v>
      </c>
      <c r="C51" s="25">
        <v>191000000</v>
      </c>
      <c r="D51" s="25">
        <v>0</v>
      </c>
      <c r="E51" s="25"/>
      <c r="F51" s="25">
        <f>+C51+E51</f>
        <v>191000000</v>
      </c>
      <c r="H51" s="56"/>
    </row>
    <row r="52" spans="1:6" s="29" customFormat="1" ht="13.5">
      <c r="A52" s="28" t="s">
        <v>175</v>
      </c>
      <c r="B52" s="24" t="s">
        <v>174</v>
      </c>
      <c r="C52" s="25">
        <v>22000000</v>
      </c>
      <c r="D52" s="25"/>
      <c r="E52" s="25"/>
      <c r="F52" s="25">
        <f>+C52+E52</f>
        <v>22000000</v>
      </c>
    </row>
    <row r="53" spans="1:7" s="32" customFormat="1" ht="13.5">
      <c r="A53" s="30" t="s">
        <v>59</v>
      </c>
      <c r="B53" s="18" t="s">
        <v>161</v>
      </c>
      <c r="C53" s="31">
        <f>SUM(C54:C68)</f>
        <v>3512159620</v>
      </c>
      <c r="D53" s="19">
        <f>SUM(D54:D68)</f>
        <v>0</v>
      </c>
      <c r="E53" s="19">
        <f>SUM(E54:E68)</f>
        <v>0</v>
      </c>
      <c r="F53" s="31">
        <f>SUM(F54:F68)</f>
        <v>3512159620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154000000</v>
      </c>
      <c r="D54" s="25">
        <v>0</v>
      </c>
      <c r="E54" s="25"/>
      <c r="F54" s="25">
        <f aca="true" t="shared" si="2" ref="F54:F68">+C54+E54</f>
        <v>154000000</v>
      </c>
    </row>
    <row r="55" spans="1:6" s="29" customFormat="1" ht="13.5">
      <c r="A55" s="28" t="s">
        <v>219</v>
      </c>
      <c r="B55" s="24" t="s">
        <v>220</v>
      </c>
      <c r="C55" s="25">
        <v>27559620</v>
      </c>
      <c r="D55" s="25"/>
      <c r="E55" s="25"/>
      <c r="F55" s="25">
        <f t="shared" si="2"/>
        <v>27559620</v>
      </c>
    </row>
    <row r="56" spans="1:6" s="29" customFormat="1" ht="13.5">
      <c r="A56" s="28" t="s">
        <v>62</v>
      </c>
      <c r="B56" s="24" t="s">
        <v>162</v>
      </c>
      <c r="C56" s="25">
        <v>760000000</v>
      </c>
      <c r="D56" s="25">
        <v>0</v>
      </c>
      <c r="E56" s="25"/>
      <c r="F56" s="25">
        <f t="shared" si="2"/>
        <v>760000000</v>
      </c>
    </row>
    <row r="57" spans="1:6" s="29" customFormat="1" ht="13.5">
      <c r="A57" s="28" t="s">
        <v>63</v>
      </c>
      <c r="B57" s="24" t="s">
        <v>64</v>
      </c>
      <c r="C57" s="25">
        <v>78000000</v>
      </c>
      <c r="D57" s="25">
        <v>0</v>
      </c>
      <c r="E57" s="25"/>
      <c r="F57" s="25">
        <f t="shared" si="2"/>
        <v>78000000</v>
      </c>
    </row>
    <row r="58" spans="1:6" s="29" customFormat="1" ht="13.5">
      <c r="A58" s="28" t="s">
        <v>65</v>
      </c>
      <c r="B58" s="24" t="s">
        <v>66</v>
      </c>
      <c r="C58" s="25">
        <v>1516000000</v>
      </c>
      <c r="D58" s="25">
        <v>0</v>
      </c>
      <c r="E58" s="25"/>
      <c r="F58" s="25">
        <f t="shared" si="2"/>
        <v>1516000000</v>
      </c>
    </row>
    <row r="59" spans="1:6" s="29" customFormat="1" ht="13.5">
      <c r="A59" s="28" t="s">
        <v>67</v>
      </c>
      <c r="B59" s="24" t="s">
        <v>68</v>
      </c>
      <c r="C59" s="25">
        <v>265600000</v>
      </c>
      <c r="D59" s="25">
        <v>0</v>
      </c>
      <c r="E59" s="25"/>
      <c r="F59" s="25">
        <f t="shared" si="2"/>
        <v>265600000</v>
      </c>
    </row>
    <row r="60" spans="1:6" s="29" customFormat="1" ht="13.5">
      <c r="A60" s="28" t="s">
        <v>69</v>
      </c>
      <c r="B60" s="24" t="s">
        <v>163</v>
      </c>
      <c r="C60" s="25">
        <v>234000000</v>
      </c>
      <c r="D60" s="25">
        <v>0</v>
      </c>
      <c r="E60" s="25"/>
      <c r="F60" s="25">
        <f t="shared" si="2"/>
        <v>234000000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23000000</v>
      </c>
      <c r="D62" s="25">
        <v>0</v>
      </c>
      <c r="E62" s="25"/>
      <c r="F62" s="25">
        <f t="shared" si="2"/>
        <v>23000000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40000000</v>
      </c>
      <c r="D64" s="25"/>
      <c r="E64" s="25"/>
      <c r="F64" s="25">
        <f t="shared" si="2"/>
        <v>40000000</v>
      </c>
    </row>
    <row r="65" spans="1:6" s="29" customFormat="1" ht="13.5">
      <c r="A65" s="28" t="s">
        <v>235</v>
      </c>
      <c r="B65" s="24" t="s">
        <v>236</v>
      </c>
      <c r="C65" s="25">
        <v>0</v>
      </c>
      <c r="D65" s="25"/>
      <c r="E65" s="25"/>
      <c r="F65" s="25">
        <f t="shared" si="2"/>
        <v>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2000000</v>
      </c>
      <c r="D67" s="25">
        <v>0</v>
      </c>
      <c r="E67" s="25"/>
      <c r="F67" s="25">
        <f t="shared" si="2"/>
        <v>2000000</v>
      </c>
    </row>
    <row r="68" spans="1:6" s="29" customFormat="1" ht="13.5">
      <c r="A68" s="28" t="s">
        <v>78</v>
      </c>
      <c r="B68" s="24" t="s">
        <v>79</v>
      </c>
      <c r="C68" s="25">
        <v>50000000</v>
      </c>
      <c r="D68" s="25">
        <v>0</v>
      </c>
      <c r="E68" s="25"/>
      <c r="F68" s="25">
        <f t="shared" si="2"/>
        <v>50000000</v>
      </c>
    </row>
    <row r="69" spans="1:6" s="32" customFormat="1" ht="13.5">
      <c r="A69" s="30" t="s">
        <v>177</v>
      </c>
      <c r="B69" s="18" t="s">
        <v>178</v>
      </c>
      <c r="C69" s="19">
        <f>SUM(C70:C71)</f>
        <v>25000000</v>
      </c>
      <c r="D69" s="19">
        <f>SUM(D70:D71)</f>
        <v>0</v>
      </c>
      <c r="E69" s="19">
        <f>SUM(E70:E71)</f>
        <v>0</v>
      </c>
      <c r="F69" s="19">
        <f>SUM(F70:F71)</f>
        <v>25000000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25000000</v>
      </c>
      <c r="D71" s="25">
        <v>0</v>
      </c>
      <c r="E71" s="25"/>
      <c r="F71" s="25">
        <f>+C71+E71</f>
        <v>25000000</v>
      </c>
    </row>
    <row r="72" spans="1:6" s="29" customFormat="1" ht="13.5">
      <c r="A72" s="35" t="s">
        <v>223</v>
      </c>
      <c r="B72" s="24" t="s">
        <v>134</v>
      </c>
      <c r="C72" s="25">
        <v>0</v>
      </c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f>+C74+C122</f>
        <v>79239710000</v>
      </c>
      <c r="D73" s="19">
        <v>0</v>
      </c>
      <c r="E73" s="19">
        <f>+E74+E122</f>
        <v>0</v>
      </c>
      <c r="F73" s="19">
        <f>+F74+F122</f>
        <v>79239710000</v>
      </c>
    </row>
    <row r="74" spans="1:6" s="37" customFormat="1" ht="13.5">
      <c r="A74" s="38" t="s">
        <v>138</v>
      </c>
      <c r="B74" s="18" t="s">
        <v>82</v>
      </c>
      <c r="C74" s="19">
        <f>+C75</f>
        <v>77918979024</v>
      </c>
      <c r="D74" s="19">
        <v>0</v>
      </c>
      <c r="E74" s="19">
        <f>+E75</f>
        <v>0</v>
      </c>
      <c r="F74" s="19">
        <f>+F75</f>
        <v>77918979024</v>
      </c>
    </row>
    <row r="75" spans="1:6" s="37" customFormat="1" ht="13.5">
      <c r="A75" s="39" t="s">
        <v>83</v>
      </c>
      <c r="B75" s="18" t="s">
        <v>84</v>
      </c>
      <c r="C75" s="19">
        <f>+C76+C104</f>
        <v>77918979024</v>
      </c>
      <c r="D75" s="19">
        <v>0</v>
      </c>
      <c r="E75" s="19">
        <f>+E76+E104</f>
        <v>0</v>
      </c>
      <c r="F75" s="19">
        <f>+F76+F104</f>
        <v>77918979024</v>
      </c>
    </row>
    <row r="76" spans="1:6" s="37" customFormat="1" ht="13.5">
      <c r="A76" s="39" t="s">
        <v>85</v>
      </c>
      <c r="B76" s="18" t="s">
        <v>179</v>
      </c>
      <c r="C76" s="19">
        <f>+C77+C88+C92+C97</f>
        <v>69498077176</v>
      </c>
      <c r="D76" s="19">
        <v>0</v>
      </c>
      <c r="E76" s="19">
        <f>+E77+E88+E92+E97</f>
        <v>0</v>
      </c>
      <c r="F76" s="19">
        <f>+F77+F88+F92+F97</f>
        <v>69498077176</v>
      </c>
    </row>
    <row r="77" spans="1:6" s="37" customFormat="1" ht="13.5">
      <c r="A77" s="39" t="s">
        <v>86</v>
      </c>
      <c r="B77" s="18" t="s">
        <v>180</v>
      </c>
      <c r="C77" s="19">
        <f>+C78+C80+C83</f>
        <v>32050498152</v>
      </c>
      <c r="D77" s="19">
        <v>0</v>
      </c>
      <c r="E77" s="19">
        <f>+E78+E80+E83</f>
        <v>0</v>
      </c>
      <c r="F77" s="19">
        <f>+F78+F80+F83</f>
        <v>32050498152</v>
      </c>
    </row>
    <row r="78" spans="1:6" s="41" customFormat="1" ht="13.5">
      <c r="A78" s="40" t="s">
        <v>87</v>
      </c>
      <c r="B78" s="24" t="s">
        <v>181</v>
      </c>
      <c r="C78" s="25">
        <f>+C79</f>
        <v>2854339100</v>
      </c>
      <c r="D78" s="25">
        <f>+D79</f>
        <v>0</v>
      </c>
      <c r="E78" s="25">
        <f>+E79</f>
        <v>0</v>
      </c>
      <c r="F78" s="25">
        <f>+F79</f>
        <v>2854339100</v>
      </c>
    </row>
    <row r="79" spans="1:6" s="41" customFormat="1" ht="13.5">
      <c r="A79" s="40" t="s">
        <v>88</v>
      </c>
      <c r="B79" s="24" t="s">
        <v>182</v>
      </c>
      <c r="C79" s="25">
        <v>2854339100</v>
      </c>
      <c r="D79" s="25">
        <v>0</v>
      </c>
      <c r="E79" s="25"/>
      <c r="F79" s="25">
        <f>+C79+E79</f>
        <v>2854339100</v>
      </c>
    </row>
    <row r="80" spans="1:6" s="41" customFormat="1" ht="13.5">
      <c r="A80" s="40" t="s">
        <v>89</v>
      </c>
      <c r="B80" s="24" t="s">
        <v>183</v>
      </c>
      <c r="C80" s="25">
        <f>SUM(C81:C82)</f>
        <v>12147400000</v>
      </c>
      <c r="D80" s="25">
        <f>SUM(D81:D82)</f>
        <v>0</v>
      </c>
      <c r="E80" s="25">
        <f>SUM(E81:E82)</f>
        <v>0</v>
      </c>
      <c r="F80" s="25">
        <f>SUM(F81:F82)</f>
        <v>12147400000</v>
      </c>
    </row>
    <row r="81" spans="1:6" s="41" customFormat="1" ht="13.5">
      <c r="A81" s="40" t="s">
        <v>90</v>
      </c>
      <c r="B81" s="24" t="s">
        <v>184</v>
      </c>
      <c r="C81" s="25">
        <v>11210910000</v>
      </c>
      <c r="D81" s="25">
        <v>0</v>
      </c>
      <c r="E81" s="25"/>
      <c r="F81" s="25">
        <f>+C81+E81</f>
        <v>11210910000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/>
      <c r="F82" s="25">
        <f>+C82+E82</f>
        <v>936490000</v>
      </c>
    </row>
    <row r="83" spans="1:6" s="41" customFormat="1" ht="13.5">
      <c r="A83" s="40" t="s">
        <v>92</v>
      </c>
      <c r="B83" s="24" t="s">
        <v>186</v>
      </c>
      <c r="C83" s="25">
        <f>SUM(C84:C87)</f>
        <v>17048759052</v>
      </c>
      <c r="D83" s="25">
        <f>SUM(D84:D87)</f>
        <v>0</v>
      </c>
      <c r="E83" s="25">
        <f>SUM(E84:E87)</f>
        <v>0</v>
      </c>
      <c r="F83" s="25">
        <f>SUM(F84:F87)</f>
        <v>17048759052</v>
      </c>
    </row>
    <row r="84" spans="1:6" s="41" customFormat="1" ht="13.5">
      <c r="A84" s="40" t="s">
        <v>93</v>
      </c>
      <c r="B84" s="24" t="s">
        <v>187</v>
      </c>
      <c r="C84" s="25">
        <v>8201017776</v>
      </c>
      <c r="D84" s="25">
        <v>0</v>
      </c>
      <c r="E84" s="25"/>
      <c r="F84" s="25">
        <f>+C84+E84</f>
        <v>8201017776</v>
      </c>
    </row>
    <row r="85" spans="1:6" s="41" customFormat="1" ht="13.5">
      <c r="A85" s="40" t="s">
        <v>94</v>
      </c>
      <c r="B85" s="24" t="s">
        <v>188</v>
      </c>
      <c r="C85" s="25">
        <v>342538000</v>
      </c>
      <c r="D85" s="25">
        <v>0</v>
      </c>
      <c r="E85" s="25"/>
      <c r="F85" s="25">
        <f>+C85+E85</f>
        <v>342538000</v>
      </c>
    </row>
    <row r="86" spans="1:6" s="41" customFormat="1" ht="13.5">
      <c r="A86" s="40" t="s">
        <v>95</v>
      </c>
      <c r="B86" s="24" t="s">
        <v>182</v>
      </c>
      <c r="C86" s="25">
        <v>7310198276</v>
      </c>
      <c r="D86" s="25">
        <v>0</v>
      </c>
      <c r="E86" s="25"/>
      <c r="F86" s="25">
        <f>+C86+E86</f>
        <v>7310198276</v>
      </c>
    </row>
    <row r="87" spans="1:6" s="41" customFormat="1" ht="13.5">
      <c r="A87" s="40" t="s">
        <v>96</v>
      </c>
      <c r="B87" s="24" t="s">
        <v>189</v>
      </c>
      <c r="C87" s="25">
        <v>1195005000</v>
      </c>
      <c r="D87" s="25">
        <v>0</v>
      </c>
      <c r="E87" s="25"/>
      <c r="F87" s="25">
        <f>+C87+E87</f>
        <v>1195005000</v>
      </c>
    </row>
    <row r="88" spans="1:6" s="37" customFormat="1" ht="13.5">
      <c r="A88" s="39" t="s">
        <v>97</v>
      </c>
      <c r="B88" s="18" t="s">
        <v>190</v>
      </c>
      <c r="C88" s="19">
        <f>+C89</f>
        <v>4162000000</v>
      </c>
      <c r="D88" s="19">
        <f>+D89</f>
        <v>0</v>
      </c>
      <c r="E88" s="19">
        <f>+E89</f>
        <v>0</v>
      </c>
      <c r="F88" s="19">
        <f>+F89</f>
        <v>4162000000</v>
      </c>
    </row>
    <row r="89" spans="1:6" s="41" customFormat="1" ht="13.5">
      <c r="A89" s="40" t="s">
        <v>98</v>
      </c>
      <c r="B89" s="24" t="s">
        <v>191</v>
      </c>
      <c r="C89" s="25">
        <f>SUM(C90:C91)</f>
        <v>4162000000</v>
      </c>
      <c r="D89" s="25">
        <f>SUM(D90:D91)</f>
        <v>0</v>
      </c>
      <c r="E89" s="25">
        <f>SUM(E90:E91)</f>
        <v>0</v>
      </c>
      <c r="F89" s="25">
        <f>SUM(F90:F91)</f>
        <v>4162000000</v>
      </c>
    </row>
    <row r="90" spans="1:6" s="41" customFormat="1" ht="13.5">
      <c r="A90" s="40" t="s">
        <v>99</v>
      </c>
      <c r="B90" s="24" t="s">
        <v>192</v>
      </c>
      <c r="C90" s="25">
        <v>4035217000</v>
      </c>
      <c r="D90" s="25">
        <v>0</v>
      </c>
      <c r="E90" s="25"/>
      <c r="F90" s="25">
        <f>+C90+E90</f>
        <v>4035217000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f>+C93</f>
        <v>4000000000</v>
      </c>
      <c r="D92" s="19">
        <f>+D93</f>
        <v>0</v>
      </c>
      <c r="E92" s="19">
        <f>+E93</f>
        <v>0</v>
      </c>
      <c r="F92" s="19">
        <f>+F93</f>
        <v>4000000000</v>
      </c>
    </row>
    <row r="93" spans="1:6" s="41" customFormat="1" ht="13.5">
      <c r="A93" s="40" t="s">
        <v>103</v>
      </c>
      <c r="B93" s="24" t="s">
        <v>194</v>
      </c>
      <c r="C93" s="25">
        <v>4000000000</v>
      </c>
      <c r="D93" s="25">
        <f>SUM(D94:D96)</f>
        <v>0</v>
      </c>
      <c r="E93" s="25">
        <f>SUM(E94:E96)</f>
        <v>0</v>
      </c>
      <c r="F93" s="25">
        <f>SUM(F94:F96)</f>
        <v>4000000000</v>
      </c>
    </row>
    <row r="94" spans="1:6" s="41" customFormat="1" ht="13.5">
      <c r="A94" s="40" t="s">
        <v>104</v>
      </c>
      <c r="B94" s="24" t="s">
        <v>195</v>
      </c>
      <c r="C94" s="25">
        <v>0</v>
      </c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3112310000</v>
      </c>
      <c r="D95" s="25">
        <v>0</v>
      </c>
      <c r="E95" s="25"/>
      <c r="F95" s="25">
        <f>+C95+E95</f>
        <v>3112310000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f>+C98+C100+C102</f>
        <v>29285579024</v>
      </c>
      <c r="D97" s="19">
        <f>+D98+D100+D102</f>
        <v>0</v>
      </c>
      <c r="E97" s="19">
        <f>+E98+E100+E102</f>
        <v>0</v>
      </c>
      <c r="F97" s="19">
        <f>+F98+F100+F102</f>
        <v>29285579024</v>
      </c>
    </row>
    <row r="98" spans="1:6" s="41" customFormat="1" ht="13.5">
      <c r="A98" s="40" t="s">
        <v>109</v>
      </c>
      <c r="B98" s="24" t="s">
        <v>198</v>
      </c>
      <c r="C98" s="25">
        <f>+C99</f>
        <v>10625000000</v>
      </c>
      <c r="D98" s="25">
        <f>+D99</f>
        <v>0</v>
      </c>
      <c r="E98" s="25">
        <f>+E99</f>
        <v>0</v>
      </c>
      <c r="F98" s="25">
        <f>+F99</f>
        <v>10625000000</v>
      </c>
    </row>
    <row r="99" spans="1:6" s="41" customFormat="1" ht="13.5">
      <c r="A99" s="40" t="s">
        <v>110</v>
      </c>
      <c r="B99" s="24" t="s">
        <v>199</v>
      </c>
      <c r="C99" s="25">
        <v>10625000000</v>
      </c>
      <c r="D99" s="25">
        <v>0</v>
      </c>
      <c r="E99" s="25"/>
      <c r="F99" s="25">
        <f>+C99+E99</f>
        <v>10625000000</v>
      </c>
    </row>
    <row r="100" spans="1:6" s="41" customFormat="1" ht="13.5">
      <c r="A100" s="40" t="s">
        <v>111</v>
      </c>
      <c r="B100" s="24" t="s">
        <v>200</v>
      </c>
      <c r="C100" s="25">
        <f>+C101</f>
        <v>5573582999</v>
      </c>
      <c r="D100" s="25">
        <f>+D101</f>
        <v>0</v>
      </c>
      <c r="E100" s="25">
        <f>+E101</f>
        <v>0</v>
      </c>
      <c r="F100" s="25">
        <f>+F101</f>
        <v>5573582999</v>
      </c>
    </row>
    <row r="101" spans="1:6" s="41" customFormat="1" ht="13.5">
      <c r="A101" s="40" t="s">
        <v>112</v>
      </c>
      <c r="B101" s="24" t="s">
        <v>199</v>
      </c>
      <c r="C101" s="25">
        <v>5573582999</v>
      </c>
      <c r="D101" s="25">
        <v>0</v>
      </c>
      <c r="E101" s="25"/>
      <c r="F101" s="25">
        <f>+C101+E101</f>
        <v>5573582999</v>
      </c>
    </row>
    <row r="102" spans="1:6" s="41" customFormat="1" ht="13.5">
      <c r="A102" s="40" t="s">
        <v>213</v>
      </c>
      <c r="B102" s="24" t="s">
        <v>212</v>
      </c>
      <c r="C102" s="25">
        <f>SUM(C103:C103)</f>
        <v>13086996025</v>
      </c>
      <c r="D102" s="25">
        <f>SUM(D103:D103)</f>
        <v>0</v>
      </c>
      <c r="E102" s="25">
        <f>SUM(E103:E103)</f>
        <v>0</v>
      </c>
      <c r="F102" s="25">
        <f>SUM(F103:F103)</f>
        <v>13086996025</v>
      </c>
    </row>
    <row r="103" spans="1:6" s="41" customFormat="1" ht="13.5">
      <c r="A103" s="40" t="s">
        <v>214</v>
      </c>
      <c r="B103" s="24" t="s">
        <v>215</v>
      </c>
      <c r="C103" s="25">
        <v>13086996025</v>
      </c>
      <c r="D103" s="25"/>
      <c r="E103" s="25"/>
      <c r="F103" s="25">
        <f>+C103+E103</f>
        <v>13086996025</v>
      </c>
    </row>
    <row r="104" spans="1:6" s="37" customFormat="1" ht="13.5">
      <c r="A104" s="39" t="s">
        <v>113</v>
      </c>
      <c r="B104" s="18" t="s">
        <v>201</v>
      </c>
      <c r="C104" s="19">
        <f>+C105+C110+C115+C119</f>
        <v>8420901848</v>
      </c>
      <c r="D104" s="19">
        <f>+D105+D110+D115+D119</f>
        <v>0</v>
      </c>
      <c r="E104" s="19">
        <f>+E105+E110+E115+E119</f>
        <v>0</v>
      </c>
      <c r="F104" s="19">
        <f>+F105+F110+F115+F119</f>
        <v>8420901848</v>
      </c>
    </row>
    <row r="105" spans="1:6" s="37" customFormat="1" ht="13.5">
      <c r="A105" s="39" t="s">
        <v>114</v>
      </c>
      <c r="B105" s="18" t="s">
        <v>202</v>
      </c>
      <c r="C105" s="19">
        <f>+C106</f>
        <v>1142916000</v>
      </c>
      <c r="D105" s="19">
        <f>+D106</f>
        <v>0</v>
      </c>
      <c r="E105" s="19">
        <f>+E106</f>
        <v>0</v>
      </c>
      <c r="F105" s="19">
        <f>+F106</f>
        <v>1142916000</v>
      </c>
    </row>
    <row r="106" spans="1:6" s="41" customFormat="1" ht="13.5">
      <c r="A106" s="40" t="s">
        <v>115</v>
      </c>
      <c r="B106" s="24" t="s">
        <v>203</v>
      </c>
      <c r="C106" s="25">
        <f>SUM(C107:C109)</f>
        <v>1142916000</v>
      </c>
      <c r="D106" s="25">
        <f>SUM(D107:D109)</f>
        <v>0</v>
      </c>
      <c r="E106" s="25">
        <f>SUM(E107:E109)</f>
        <v>0</v>
      </c>
      <c r="F106" s="25">
        <f>SUM(F107:F109)</f>
        <v>1142916000</v>
      </c>
    </row>
    <row r="107" spans="1:6" s="41" customFormat="1" ht="13.5">
      <c r="A107" s="40" t="s">
        <v>116</v>
      </c>
      <c r="B107" s="24" t="s">
        <v>204</v>
      </c>
      <c r="C107" s="25">
        <v>179240600</v>
      </c>
      <c r="D107" s="25">
        <v>0</v>
      </c>
      <c r="E107" s="25"/>
      <c r="F107" s="25">
        <f>+C107+E107</f>
        <v>179240600</v>
      </c>
    </row>
    <row r="108" spans="1:6" s="41" customFormat="1" ht="13.5">
      <c r="A108" s="40" t="s">
        <v>230</v>
      </c>
      <c r="B108" s="24" t="s">
        <v>231</v>
      </c>
      <c r="C108" s="25">
        <v>173960400</v>
      </c>
      <c r="D108" s="25">
        <v>0</v>
      </c>
      <c r="E108" s="25"/>
      <c r="F108" s="25">
        <f>+C108+E108</f>
        <v>173960400</v>
      </c>
    </row>
    <row r="109" spans="1:6" s="41" customFormat="1" ht="13.5">
      <c r="A109" s="40" t="s">
        <v>117</v>
      </c>
      <c r="B109" s="24" t="s">
        <v>205</v>
      </c>
      <c r="C109" s="25">
        <v>789715000</v>
      </c>
      <c r="D109" s="25">
        <v>0</v>
      </c>
      <c r="E109" s="25"/>
      <c r="F109" s="25">
        <f>+C109+E109</f>
        <v>789715000</v>
      </c>
    </row>
    <row r="110" spans="1:6" s="37" customFormat="1" ht="13.5">
      <c r="A110" s="39" t="s">
        <v>118</v>
      </c>
      <c r="B110" s="18" t="s">
        <v>119</v>
      </c>
      <c r="C110" s="19">
        <f>+C111</f>
        <v>930284900</v>
      </c>
      <c r="D110" s="19">
        <f>+D111</f>
        <v>0</v>
      </c>
      <c r="E110" s="19">
        <f>+E111</f>
        <v>0</v>
      </c>
      <c r="F110" s="19">
        <f>+F111</f>
        <v>930284900</v>
      </c>
    </row>
    <row r="111" spans="1:6" s="41" customFormat="1" ht="13.5">
      <c r="A111" s="40" t="s">
        <v>120</v>
      </c>
      <c r="B111" s="24" t="s">
        <v>121</v>
      </c>
      <c r="C111" s="25">
        <f>SUM(C112:C114)</f>
        <v>930284900</v>
      </c>
      <c r="D111" s="25">
        <f>SUM(D112:D114)</f>
        <v>0</v>
      </c>
      <c r="E111" s="25">
        <f>SUM(E112:E114)</f>
        <v>0</v>
      </c>
      <c r="F111" s="25">
        <f>SUM(F112:F114)</f>
        <v>930284900</v>
      </c>
    </row>
    <row r="112" spans="1:6" s="41" customFormat="1" ht="13.5">
      <c r="A112" s="40" t="s">
        <v>122</v>
      </c>
      <c r="B112" s="24" t="s">
        <v>123</v>
      </c>
      <c r="C112" s="52">
        <v>894284900</v>
      </c>
      <c r="D112" s="25">
        <v>0</v>
      </c>
      <c r="E112" s="25"/>
      <c r="F112" s="25">
        <f>+C112+E112</f>
        <v>894284900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>
        <v>0</v>
      </c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f>+C116</f>
        <v>3687700948</v>
      </c>
      <c r="D115" s="19">
        <f>+D116</f>
        <v>0</v>
      </c>
      <c r="E115" s="19">
        <f>+E116</f>
        <v>0</v>
      </c>
      <c r="F115" s="19">
        <f>+F116</f>
        <v>3687700948</v>
      </c>
    </row>
    <row r="116" spans="1:6" s="41" customFormat="1" ht="13.5">
      <c r="A116" s="40" t="s">
        <v>127</v>
      </c>
      <c r="B116" s="24" t="s">
        <v>206</v>
      </c>
      <c r="C116" s="25">
        <f>SUM(C117:C118)</f>
        <v>3687700948</v>
      </c>
      <c r="D116" s="25">
        <f>SUM(D117:D118)</f>
        <v>0</v>
      </c>
      <c r="E116" s="25">
        <f>SUM(E117:E118)</f>
        <v>0</v>
      </c>
      <c r="F116" s="25">
        <f>SUM(F117:F118)</f>
        <v>3687700948</v>
      </c>
    </row>
    <row r="117" spans="1:6" s="29" customFormat="1" ht="13.5">
      <c r="A117" s="28" t="s">
        <v>128</v>
      </c>
      <c r="B117" s="24" t="s">
        <v>207</v>
      </c>
      <c r="C117" s="25">
        <v>2819591260</v>
      </c>
      <c r="D117" s="25">
        <v>0</v>
      </c>
      <c r="E117" s="25"/>
      <c r="F117" s="25">
        <f>+C117+E117</f>
        <v>2819591260</v>
      </c>
    </row>
    <row r="118" spans="1:6" s="29" customFormat="1" ht="13.5">
      <c r="A118" s="28" t="s">
        <v>129</v>
      </c>
      <c r="B118" s="24" t="s">
        <v>208</v>
      </c>
      <c r="C118" s="25">
        <v>868109688</v>
      </c>
      <c r="D118" s="25">
        <v>0</v>
      </c>
      <c r="E118" s="25"/>
      <c r="F118" s="25">
        <f>+C118+E118</f>
        <v>868109688</v>
      </c>
    </row>
    <row r="119" spans="1:6" s="37" customFormat="1" ht="13.5">
      <c r="A119" s="39" t="s">
        <v>130</v>
      </c>
      <c r="B119" s="18" t="s">
        <v>131</v>
      </c>
      <c r="C119" s="19">
        <f aca="true" t="shared" si="3" ref="C119:F120">+C120</f>
        <v>2660000000</v>
      </c>
      <c r="D119" s="19">
        <f t="shared" si="3"/>
        <v>0</v>
      </c>
      <c r="E119" s="19">
        <f t="shared" si="3"/>
        <v>0</v>
      </c>
      <c r="F119" s="19">
        <f t="shared" si="3"/>
        <v>2660000000</v>
      </c>
    </row>
    <row r="120" spans="1:6" s="41" customFormat="1" ht="13.5">
      <c r="A120" s="40" t="s">
        <v>132</v>
      </c>
      <c r="B120" s="24" t="s">
        <v>226</v>
      </c>
      <c r="C120" s="25">
        <f t="shared" si="3"/>
        <v>2660000000</v>
      </c>
      <c r="D120" s="25">
        <f t="shared" si="3"/>
        <v>0</v>
      </c>
      <c r="E120" s="25">
        <f t="shared" si="3"/>
        <v>0</v>
      </c>
      <c r="F120" s="25">
        <f t="shared" si="3"/>
        <v>2660000000</v>
      </c>
    </row>
    <row r="121" spans="1:6" s="41" customFormat="1" ht="13.5">
      <c r="A121" s="40" t="s">
        <v>133</v>
      </c>
      <c r="B121" s="24" t="s">
        <v>209</v>
      </c>
      <c r="C121" s="25">
        <v>2660000000</v>
      </c>
      <c r="D121" s="25">
        <v>0</v>
      </c>
      <c r="E121" s="25"/>
      <c r="F121" s="25">
        <f>+C121+E121</f>
        <v>2660000000</v>
      </c>
    </row>
    <row r="122" spans="1:6" s="17" customFormat="1" ht="13.5">
      <c r="A122" s="42" t="s">
        <v>135</v>
      </c>
      <c r="B122" s="42" t="s">
        <v>134</v>
      </c>
      <c r="C122" s="43">
        <f>+C123</f>
        <v>1320730976</v>
      </c>
      <c r="D122" s="43">
        <f>+D123</f>
        <v>0</v>
      </c>
      <c r="E122" s="43">
        <f>+E123</f>
        <v>0</v>
      </c>
      <c r="F122" s="43">
        <f>+F123</f>
        <v>1320730976</v>
      </c>
    </row>
    <row r="123" spans="1:6" ht="13.5">
      <c r="A123" s="44" t="s">
        <v>135</v>
      </c>
      <c r="B123" s="44" t="s">
        <v>134</v>
      </c>
      <c r="C123" s="45">
        <v>1320730976</v>
      </c>
      <c r="D123" s="45">
        <v>0</v>
      </c>
      <c r="E123" s="45"/>
      <c r="F123" s="25">
        <f>+C123+E123</f>
        <v>1320730976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B5:F5"/>
    <mergeCell ref="E129:F129"/>
    <mergeCell ref="E130:F13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C8" sqref="C8"/>
    </sheetView>
  </sheetViews>
  <sheetFormatPr defaultColWidth="11.421875" defaultRowHeight="15"/>
  <cols>
    <col min="1" max="1" width="24.8515625" style="8" customWidth="1"/>
    <col min="2" max="2" width="34.57421875" style="8" customWidth="1"/>
    <col min="3" max="3" width="19.57421875" style="51" bestFit="1" customWidth="1"/>
    <col min="4" max="4" width="11.57421875" style="51" hidden="1" customWidth="1"/>
    <col min="5" max="5" width="17.57421875" style="8" customWidth="1"/>
    <col min="6" max="6" width="19.7109375" style="8" bestFit="1" customWidth="1"/>
    <col min="7" max="7" width="3.28125" style="8" bestFit="1" customWidth="1"/>
    <col min="8" max="8" width="14.8515625" style="8" bestFit="1" customWidth="1"/>
    <col min="9" max="16384" width="11.57421875" style="8" customWidth="1"/>
  </cols>
  <sheetData>
    <row r="1" spans="1:6" ht="13.5">
      <c r="A1" s="4"/>
      <c r="B1" s="5"/>
      <c r="C1" s="6"/>
      <c r="D1" s="6"/>
      <c r="E1" s="5"/>
      <c r="F1" s="7"/>
    </row>
    <row r="2" spans="1:6" ht="13.5">
      <c r="A2" s="9"/>
      <c r="B2" s="10"/>
      <c r="C2" s="11"/>
      <c r="D2" s="11"/>
      <c r="E2" s="10"/>
      <c r="F2" s="12"/>
    </row>
    <row r="3" spans="1:6" ht="13.5">
      <c r="A3" s="9"/>
      <c r="B3" s="10"/>
      <c r="C3" s="11"/>
      <c r="D3" s="11"/>
      <c r="E3" s="10"/>
      <c r="F3" s="12"/>
    </row>
    <row r="4" spans="1:6" ht="13.5">
      <c r="A4" s="9"/>
      <c r="B4" s="10"/>
      <c r="C4" s="11"/>
      <c r="D4" s="11"/>
      <c r="E4" s="10"/>
      <c r="F4" s="12"/>
    </row>
    <row r="5" spans="1:6" ht="15">
      <c r="A5" s="9"/>
      <c r="B5" s="59" t="s">
        <v>243</v>
      </c>
      <c r="C5" s="59"/>
      <c r="D5" s="59"/>
      <c r="E5" s="59"/>
      <c r="F5" s="60"/>
    </row>
    <row r="6" spans="1:6" ht="13.5">
      <c r="A6" s="13"/>
      <c r="B6" s="14"/>
      <c r="C6" s="15"/>
      <c r="D6" s="15"/>
      <c r="E6" s="14"/>
      <c r="F6" s="16"/>
    </row>
    <row r="7" spans="1:6" s="54" customFormat="1" ht="45" customHeight="1">
      <c r="A7" s="53" t="s">
        <v>165</v>
      </c>
      <c r="B7" s="53" t="s">
        <v>166</v>
      </c>
      <c r="C7" s="53" t="s">
        <v>234</v>
      </c>
      <c r="D7" s="53" t="s">
        <v>168</v>
      </c>
      <c r="E7" s="53" t="s">
        <v>232</v>
      </c>
      <c r="F7" s="53" t="s">
        <v>234</v>
      </c>
    </row>
    <row r="8" spans="1:7" s="21" customFormat="1" ht="13.5">
      <c r="A8" s="18" t="s">
        <v>136</v>
      </c>
      <c r="B8" s="18" t="s">
        <v>0</v>
      </c>
      <c r="C8" s="19">
        <f>+C9+C73</f>
        <v>102246527000</v>
      </c>
      <c r="D8" s="19">
        <v>0</v>
      </c>
      <c r="E8" s="19">
        <f>+E9+E73</f>
        <v>0</v>
      </c>
      <c r="F8" s="19">
        <f>+F9+F73</f>
        <v>102246527000</v>
      </c>
      <c r="G8" s="55">
        <f>+ENERO!C8-MAYO!F8</f>
        <v>0</v>
      </c>
    </row>
    <row r="9" spans="1:7" s="21" customFormat="1" ht="13.5">
      <c r="A9" s="22" t="s">
        <v>216</v>
      </c>
      <c r="B9" s="18" t="s">
        <v>1</v>
      </c>
      <c r="C9" s="19">
        <f>+C10+C46+C72</f>
        <v>23006817000</v>
      </c>
      <c r="D9" s="19">
        <f>+D10+D46+D72</f>
        <v>0</v>
      </c>
      <c r="E9" s="19">
        <f>+E10+E46+E72</f>
        <v>0</v>
      </c>
      <c r="F9" s="19">
        <f>+F10+F46+F72</f>
        <v>23006817000</v>
      </c>
      <c r="G9" s="20"/>
    </row>
    <row r="10" spans="1:7" s="21" customFormat="1" ht="13.5">
      <c r="A10" s="23" t="s">
        <v>217</v>
      </c>
      <c r="B10" s="18" t="s">
        <v>2</v>
      </c>
      <c r="C10" s="19">
        <f>+C11+C27+C31</f>
        <v>17824517000</v>
      </c>
      <c r="D10" s="19">
        <v>0</v>
      </c>
      <c r="E10" s="19">
        <f>+E11+E27+E31</f>
        <v>0</v>
      </c>
      <c r="F10" s="19">
        <f>+F11+F27+F31</f>
        <v>17824517000</v>
      </c>
      <c r="G10" s="21" t="s">
        <v>171</v>
      </c>
    </row>
    <row r="11" spans="1:6" s="21" customFormat="1" ht="13.5">
      <c r="A11" s="18" t="s">
        <v>3</v>
      </c>
      <c r="B11" s="18" t="s">
        <v>139</v>
      </c>
      <c r="C11" s="19">
        <f>SUM(C12:C26)</f>
        <v>10641399000</v>
      </c>
      <c r="D11" s="19">
        <f>SUM(D12:D26)</f>
        <v>0</v>
      </c>
      <c r="E11" s="19">
        <f>SUM(E12:E26)</f>
        <v>-120000000</v>
      </c>
      <c r="F11" s="19">
        <f>SUM(F12:F26)</f>
        <v>10521399000</v>
      </c>
    </row>
    <row r="12" spans="1:6" s="26" customFormat="1" ht="13.5">
      <c r="A12" s="24" t="s">
        <v>4</v>
      </c>
      <c r="B12" s="24" t="s">
        <v>140</v>
      </c>
      <c r="C12" s="25">
        <v>5626654000</v>
      </c>
      <c r="D12" s="25">
        <v>0</v>
      </c>
      <c r="E12" s="25">
        <v>-120000000</v>
      </c>
      <c r="F12" s="25">
        <f>+C12+E12</f>
        <v>5506654000</v>
      </c>
    </row>
    <row r="13" spans="1:6" s="26" customFormat="1" ht="13.5">
      <c r="A13" s="24" t="s">
        <v>5</v>
      </c>
      <c r="B13" s="24" t="s">
        <v>141</v>
      </c>
      <c r="C13" s="25">
        <v>440233000</v>
      </c>
      <c r="D13" s="25">
        <v>0</v>
      </c>
      <c r="E13" s="25"/>
      <c r="F13" s="25">
        <f aca="true" t="shared" si="0" ref="F13:F26">+C13+E13</f>
        <v>440233000</v>
      </c>
    </row>
    <row r="14" spans="1:6" s="26" customFormat="1" ht="13.5">
      <c r="A14" s="24" t="s">
        <v>6</v>
      </c>
      <c r="B14" s="24" t="s">
        <v>142</v>
      </c>
      <c r="C14" s="25">
        <v>423120000</v>
      </c>
      <c r="D14" s="25">
        <v>0</v>
      </c>
      <c r="E14" s="25"/>
      <c r="F14" s="25">
        <f t="shared" si="0"/>
        <v>423120000</v>
      </c>
    </row>
    <row r="15" spans="1:6" s="26" customFormat="1" ht="13.5">
      <c r="A15" s="24" t="s">
        <v>7</v>
      </c>
      <c r="B15" s="24" t="s">
        <v>8</v>
      </c>
      <c r="C15" s="25">
        <v>4535000</v>
      </c>
      <c r="D15" s="25">
        <v>0</v>
      </c>
      <c r="E15" s="25"/>
      <c r="F15" s="25">
        <f t="shared" si="0"/>
        <v>4535000</v>
      </c>
    </row>
    <row r="16" spans="1:6" s="26" customFormat="1" ht="13.5">
      <c r="A16" s="24" t="s">
        <v>9</v>
      </c>
      <c r="B16" s="24" t="s">
        <v>143</v>
      </c>
      <c r="C16" s="25">
        <v>13180000</v>
      </c>
      <c r="D16" s="25">
        <v>0</v>
      </c>
      <c r="E16" s="25"/>
      <c r="F16" s="25">
        <f t="shared" si="0"/>
        <v>13180000</v>
      </c>
    </row>
    <row r="17" spans="1:6" s="26" customFormat="1" ht="13.5">
      <c r="A17" s="24" t="s">
        <v>10</v>
      </c>
      <c r="B17" s="24" t="s">
        <v>144</v>
      </c>
      <c r="C17" s="25">
        <v>188355000</v>
      </c>
      <c r="D17" s="25">
        <v>0</v>
      </c>
      <c r="E17" s="25"/>
      <c r="F17" s="25">
        <f t="shared" si="0"/>
        <v>188355000</v>
      </c>
    </row>
    <row r="18" spans="1:6" s="26" customFormat="1" ht="13.5">
      <c r="A18" s="24" t="s">
        <v>11</v>
      </c>
      <c r="B18" s="24" t="s">
        <v>12</v>
      </c>
      <c r="C18" s="25">
        <v>718816000</v>
      </c>
      <c r="D18" s="25">
        <v>0</v>
      </c>
      <c r="E18" s="25"/>
      <c r="F18" s="25">
        <f t="shared" si="0"/>
        <v>718816000</v>
      </c>
    </row>
    <row r="19" spans="1:6" s="26" customFormat="1" ht="13.5">
      <c r="A19" s="24" t="s">
        <v>13</v>
      </c>
      <c r="B19" s="24" t="s">
        <v>14</v>
      </c>
      <c r="C19" s="25">
        <v>790466000</v>
      </c>
      <c r="D19" s="25">
        <v>0</v>
      </c>
      <c r="E19" s="25"/>
      <c r="F19" s="25">
        <f t="shared" si="0"/>
        <v>790466000</v>
      </c>
    </row>
    <row r="20" spans="1:6" s="26" customFormat="1" ht="13.5">
      <c r="A20" s="24" t="s">
        <v>15</v>
      </c>
      <c r="B20" s="24" t="s">
        <v>16</v>
      </c>
      <c r="C20" s="25">
        <v>354757146</v>
      </c>
      <c r="D20" s="25">
        <v>0</v>
      </c>
      <c r="E20" s="25"/>
      <c r="F20" s="25">
        <f t="shared" si="0"/>
        <v>354757146</v>
      </c>
    </row>
    <row r="21" spans="1:6" s="29" customFormat="1" ht="13.5">
      <c r="A21" s="28" t="s">
        <v>17</v>
      </c>
      <c r="B21" s="24" t="s">
        <v>145</v>
      </c>
      <c r="C21" s="25">
        <v>1687274000</v>
      </c>
      <c r="D21" s="25">
        <v>0</v>
      </c>
      <c r="E21" s="25"/>
      <c r="F21" s="25">
        <f t="shared" si="0"/>
        <v>1687274000</v>
      </c>
    </row>
    <row r="22" spans="1:6" s="29" customFormat="1" ht="13.5">
      <c r="A22" s="28" t="s">
        <v>18</v>
      </c>
      <c r="B22" s="24" t="s">
        <v>19</v>
      </c>
      <c r="C22" s="25">
        <v>227182000</v>
      </c>
      <c r="D22" s="25">
        <v>0</v>
      </c>
      <c r="E22" s="25"/>
      <c r="F22" s="25">
        <f t="shared" si="0"/>
        <v>227182000</v>
      </c>
    </row>
    <row r="23" spans="1:6" s="29" customFormat="1" ht="13.5">
      <c r="A23" s="28" t="s">
        <v>20</v>
      </c>
      <c r="B23" s="24" t="s">
        <v>21</v>
      </c>
      <c r="C23" s="25">
        <v>4935000</v>
      </c>
      <c r="D23" s="25">
        <v>0</v>
      </c>
      <c r="E23" s="25"/>
      <c r="F23" s="25">
        <f t="shared" si="0"/>
        <v>4935000</v>
      </c>
    </row>
    <row r="24" spans="1:6" s="29" customFormat="1" ht="13.5">
      <c r="A24" s="28" t="s">
        <v>172</v>
      </c>
      <c r="B24" s="24" t="s">
        <v>173</v>
      </c>
      <c r="C24" s="25">
        <v>24664854</v>
      </c>
      <c r="D24" s="25">
        <v>0</v>
      </c>
      <c r="E24" s="25"/>
      <c r="F24" s="25">
        <f t="shared" si="0"/>
        <v>24664854</v>
      </c>
    </row>
    <row r="25" spans="1:6" s="29" customFormat="1" ht="13.5">
      <c r="A25" s="28" t="s">
        <v>22</v>
      </c>
      <c r="B25" s="24" t="s">
        <v>146</v>
      </c>
      <c r="C25" s="25">
        <v>31258000</v>
      </c>
      <c r="D25" s="25">
        <v>0</v>
      </c>
      <c r="E25" s="25"/>
      <c r="F25" s="25">
        <f t="shared" si="0"/>
        <v>31258000</v>
      </c>
    </row>
    <row r="26" spans="1:6" s="29" customFormat="1" ht="13.5">
      <c r="A26" s="28" t="s">
        <v>23</v>
      </c>
      <c r="B26" s="24" t="s">
        <v>147</v>
      </c>
      <c r="C26" s="25">
        <v>105969000</v>
      </c>
      <c r="D26" s="25">
        <v>0</v>
      </c>
      <c r="E26" s="25"/>
      <c r="F26" s="25">
        <f t="shared" si="0"/>
        <v>105969000</v>
      </c>
    </row>
    <row r="27" spans="1:6" s="32" customFormat="1" ht="13.5">
      <c r="A27" s="30" t="s">
        <v>24</v>
      </c>
      <c r="B27" s="18" t="s">
        <v>25</v>
      </c>
      <c r="C27" s="31">
        <f>+C29+C30</f>
        <v>3455510000</v>
      </c>
      <c r="D27" s="19">
        <f>+D29+D30</f>
        <v>0</v>
      </c>
      <c r="E27" s="19">
        <f>+E29+E30</f>
        <v>120000000</v>
      </c>
      <c r="F27" s="31">
        <f>+F29+F30</f>
        <v>3575510000</v>
      </c>
    </row>
    <row r="28" spans="1:6" s="29" customFormat="1" ht="13.5">
      <c r="A28" s="28" t="s">
        <v>26</v>
      </c>
      <c r="B28" s="24" t="s">
        <v>27</v>
      </c>
      <c r="C28" s="25">
        <v>2695000000</v>
      </c>
      <c r="D28" s="25">
        <f>+D29</f>
        <v>0</v>
      </c>
      <c r="E28" s="25">
        <f>+E29</f>
        <v>120000000</v>
      </c>
      <c r="F28" s="27">
        <f>+F29</f>
        <v>2815000000</v>
      </c>
    </row>
    <row r="29" spans="1:6" s="29" customFormat="1" ht="13.5">
      <c r="A29" s="28" t="s">
        <v>28</v>
      </c>
      <c r="B29" s="24" t="s">
        <v>29</v>
      </c>
      <c r="C29" s="25">
        <v>2695000000</v>
      </c>
      <c r="D29" s="25">
        <v>0</v>
      </c>
      <c r="E29" s="25">
        <v>120000000</v>
      </c>
      <c r="F29" s="25">
        <f>+C29+E29</f>
        <v>2815000000</v>
      </c>
    </row>
    <row r="30" spans="1:6" s="29" customFormat="1" ht="13.5">
      <c r="A30" s="28" t="s">
        <v>30</v>
      </c>
      <c r="B30" s="24" t="s">
        <v>148</v>
      </c>
      <c r="C30" s="25">
        <v>760510000</v>
      </c>
      <c r="D30" s="25">
        <v>0</v>
      </c>
      <c r="E30" s="25"/>
      <c r="F30" s="25">
        <f>+C30+E30</f>
        <v>760510000</v>
      </c>
    </row>
    <row r="31" spans="1:6" s="32" customFormat="1" ht="13.5">
      <c r="A31" s="30" t="s">
        <v>31</v>
      </c>
      <c r="B31" s="18" t="s">
        <v>149</v>
      </c>
      <c r="C31" s="31">
        <f>+C32+C38</f>
        <v>3727608000</v>
      </c>
      <c r="D31" s="19">
        <f>+D32+D38</f>
        <v>0</v>
      </c>
      <c r="E31" s="19">
        <f>+E32+E38</f>
        <v>0</v>
      </c>
      <c r="F31" s="31">
        <f>+F32+F38</f>
        <v>3727608000</v>
      </c>
    </row>
    <row r="32" spans="1:6" s="32" customFormat="1" ht="13.5">
      <c r="A32" s="30" t="s">
        <v>32</v>
      </c>
      <c r="B32" s="18" t="s">
        <v>33</v>
      </c>
      <c r="C32" s="31">
        <f>SUM(C33:C37)</f>
        <v>2438753000</v>
      </c>
      <c r="D32" s="19">
        <f>SUM(D33:D37)</f>
        <v>0</v>
      </c>
      <c r="E32" s="19">
        <f>SUM(E33:E37)</f>
        <v>0</v>
      </c>
      <c r="F32" s="31">
        <f>SUM(F33:F37)</f>
        <v>2438753000</v>
      </c>
    </row>
    <row r="33" spans="1:6" s="29" customFormat="1" ht="13.5">
      <c r="A33" s="28" t="s">
        <v>34</v>
      </c>
      <c r="B33" s="24" t="s">
        <v>150</v>
      </c>
      <c r="C33" s="25">
        <v>592554000</v>
      </c>
      <c r="D33" s="25">
        <v>0</v>
      </c>
      <c r="E33" s="25"/>
      <c r="F33" s="25">
        <f>+C33+E33</f>
        <v>592554000</v>
      </c>
    </row>
    <row r="34" spans="1:6" s="29" customFormat="1" ht="13.5">
      <c r="A34" s="28" t="s">
        <v>35</v>
      </c>
      <c r="B34" s="24" t="s">
        <v>36</v>
      </c>
      <c r="C34" s="25">
        <v>640310000</v>
      </c>
      <c r="D34" s="25">
        <v>0</v>
      </c>
      <c r="E34" s="25"/>
      <c r="F34" s="25">
        <f>+C34+E34</f>
        <v>640310000</v>
      </c>
    </row>
    <row r="35" spans="1:6" s="29" customFormat="1" ht="13.5">
      <c r="A35" s="28" t="s">
        <v>37</v>
      </c>
      <c r="B35" s="24" t="s">
        <v>38</v>
      </c>
      <c r="C35" s="25">
        <v>730808000</v>
      </c>
      <c r="D35" s="25">
        <v>0</v>
      </c>
      <c r="E35" s="25"/>
      <c r="F35" s="25">
        <f>+C35+E35</f>
        <v>730808000</v>
      </c>
    </row>
    <row r="36" spans="1:6" s="29" customFormat="1" ht="13.5">
      <c r="A36" s="28" t="s">
        <v>39</v>
      </c>
      <c r="B36" s="24" t="s">
        <v>151</v>
      </c>
      <c r="C36" s="25">
        <v>78915000</v>
      </c>
      <c r="D36" s="25">
        <v>0</v>
      </c>
      <c r="E36" s="25"/>
      <c r="F36" s="25">
        <f>+C36+E36</f>
        <v>78915000</v>
      </c>
    </row>
    <row r="37" spans="1:6" s="29" customFormat="1" ht="13.5">
      <c r="A37" s="28" t="s">
        <v>40</v>
      </c>
      <c r="B37" s="24" t="s">
        <v>152</v>
      </c>
      <c r="C37" s="25">
        <v>396166000</v>
      </c>
      <c r="D37" s="25">
        <v>0</v>
      </c>
      <c r="E37" s="25"/>
      <c r="F37" s="25">
        <f>+C37+E37</f>
        <v>396166000</v>
      </c>
    </row>
    <row r="38" spans="1:6" s="32" customFormat="1" ht="13.5">
      <c r="A38" s="30" t="s">
        <v>41</v>
      </c>
      <c r="B38" s="18" t="s">
        <v>153</v>
      </c>
      <c r="C38" s="31">
        <f>SUM(C39:C45)</f>
        <v>1288855000</v>
      </c>
      <c r="D38" s="19">
        <f>SUM(D39:D45)</f>
        <v>0</v>
      </c>
      <c r="E38" s="19">
        <f>SUM(E39:E45)</f>
        <v>0</v>
      </c>
      <c r="F38" s="31">
        <f>SUM(F39:F45)</f>
        <v>1288855000</v>
      </c>
    </row>
    <row r="39" spans="1:6" s="29" customFormat="1" ht="13.5">
      <c r="A39" s="28" t="s">
        <v>42</v>
      </c>
      <c r="B39" s="24" t="s">
        <v>154</v>
      </c>
      <c r="C39" s="25">
        <v>405034000</v>
      </c>
      <c r="D39" s="25">
        <v>0</v>
      </c>
      <c r="E39" s="25"/>
      <c r="F39" s="25">
        <f aca="true" t="shared" si="1" ref="F39:F45">+C39+E39</f>
        <v>405034000</v>
      </c>
    </row>
    <row r="40" spans="1:6" s="29" customFormat="1" ht="13.5">
      <c r="A40" s="28" t="s">
        <v>43</v>
      </c>
      <c r="B40" s="24" t="s">
        <v>155</v>
      </c>
      <c r="C40" s="25">
        <v>391420000</v>
      </c>
      <c r="D40" s="25">
        <v>0</v>
      </c>
      <c r="E40" s="25"/>
      <c r="F40" s="25">
        <f t="shared" si="1"/>
        <v>391420000</v>
      </c>
    </row>
    <row r="41" spans="1:6" s="29" customFormat="1" ht="13.5">
      <c r="A41" s="28" t="s">
        <v>44</v>
      </c>
      <c r="B41" s="24" t="s">
        <v>45</v>
      </c>
      <c r="C41" s="25">
        <v>49519000</v>
      </c>
      <c r="D41" s="25">
        <v>0</v>
      </c>
      <c r="E41" s="25"/>
      <c r="F41" s="25">
        <f t="shared" si="1"/>
        <v>49519000</v>
      </c>
    </row>
    <row r="42" spans="1:6" s="29" customFormat="1" ht="13.5">
      <c r="A42" s="28" t="s">
        <v>46</v>
      </c>
      <c r="B42" s="24" t="s">
        <v>47</v>
      </c>
      <c r="C42" s="25">
        <v>297122000</v>
      </c>
      <c r="D42" s="25">
        <v>0</v>
      </c>
      <c r="E42" s="25"/>
      <c r="F42" s="25">
        <f t="shared" si="1"/>
        <v>297122000</v>
      </c>
    </row>
    <row r="43" spans="1:6" s="29" customFormat="1" ht="13.5">
      <c r="A43" s="28" t="s">
        <v>48</v>
      </c>
      <c r="B43" s="24" t="s">
        <v>49</v>
      </c>
      <c r="C43" s="25">
        <v>49519000</v>
      </c>
      <c r="D43" s="25">
        <v>0</v>
      </c>
      <c r="E43" s="25"/>
      <c r="F43" s="25">
        <f t="shared" si="1"/>
        <v>49519000</v>
      </c>
    </row>
    <row r="44" spans="1:6" s="29" customFormat="1" ht="13.5">
      <c r="A44" s="28" t="s">
        <v>50</v>
      </c>
      <c r="B44" s="24" t="s">
        <v>156</v>
      </c>
      <c r="C44" s="25">
        <v>95241000</v>
      </c>
      <c r="D44" s="25">
        <v>0</v>
      </c>
      <c r="E44" s="25"/>
      <c r="F44" s="25">
        <f t="shared" si="1"/>
        <v>95241000</v>
      </c>
    </row>
    <row r="45" spans="1:6" s="29" customFormat="1" ht="13.5">
      <c r="A45" s="28" t="s">
        <v>170</v>
      </c>
      <c r="B45" s="24" t="s">
        <v>169</v>
      </c>
      <c r="C45" s="25">
        <v>1000000</v>
      </c>
      <c r="D45" s="25"/>
      <c r="E45" s="25"/>
      <c r="F45" s="25">
        <f t="shared" si="1"/>
        <v>1000000</v>
      </c>
    </row>
    <row r="46" spans="1:7" s="32" customFormat="1" ht="13.5">
      <c r="A46" s="33" t="s">
        <v>157</v>
      </c>
      <c r="B46" s="18" t="s">
        <v>51</v>
      </c>
      <c r="C46" s="31">
        <f>+C47+C53+C69</f>
        <v>5182300000</v>
      </c>
      <c r="D46" s="19">
        <f>+D47+D53+D69</f>
        <v>0</v>
      </c>
      <c r="E46" s="19">
        <f>+E47+E53+E69</f>
        <v>0</v>
      </c>
      <c r="F46" s="31">
        <f>+F47+F53+F69</f>
        <v>5182300000</v>
      </c>
      <c r="G46" s="34" t="s">
        <v>171</v>
      </c>
    </row>
    <row r="47" spans="1:7" s="32" customFormat="1" ht="13.5">
      <c r="A47" s="30" t="s">
        <v>52</v>
      </c>
      <c r="B47" s="18" t="s">
        <v>158</v>
      </c>
      <c r="C47" s="31">
        <f>SUM(C48:C52)</f>
        <v>1645140380</v>
      </c>
      <c r="D47" s="19">
        <f>SUM(D48:D52)</f>
        <v>0</v>
      </c>
      <c r="E47" s="19">
        <f>SUM(E48:E52)</f>
        <v>-18460000</v>
      </c>
      <c r="F47" s="31">
        <f>SUM(F48:F52)</f>
        <v>1626680380</v>
      </c>
      <c r="G47" s="32" t="s">
        <v>171</v>
      </c>
    </row>
    <row r="48" spans="1:6" s="29" customFormat="1" ht="13.5">
      <c r="A48" s="28" t="s">
        <v>53</v>
      </c>
      <c r="B48" s="24" t="s">
        <v>159</v>
      </c>
      <c r="C48" s="25">
        <v>3700000</v>
      </c>
      <c r="D48" s="25">
        <v>0</v>
      </c>
      <c r="E48" s="25">
        <v>-1900000</v>
      </c>
      <c r="F48" s="25">
        <f>+C48+E48</f>
        <v>1800000</v>
      </c>
    </row>
    <row r="49" spans="1:6" s="29" customFormat="1" ht="13.5">
      <c r="A49" s="28" t="s">
        <v>54</v>
      </c>
      <c r="B49" s="24" t="s">
        <v>55</v>
      </c>
      <c r="C49" s="25">
        <v>1328440380</v>
      </c>
      <c r="D49" s="25">
        <v>0</v>
      </c>
      <c r="E49" s="25">
        <v>-36560000</v>
      </c>
      <c r="F49" s="25">
        <f>+C49+E49</f>
        <v>1291880380</v>
      </c>
    </row>
    <row r="50" spans="1:6" s="29" customFormat="1" ht="13.5">
      <c r="A50" s="28" t="s">
        <v>56</v>
      </c>
      <c r="B50" s="24" t="s">
        <v>160</v>
      </c>
      <c r="C50" s="25">
        <v>100000000</v>
      </c>
      <c r="D50" s="25">
        <v>0</v>
      </c>
      <c r="E50" s="25"/>
      <c r="F50" s="25">
        <f>+C50+E50</f>
        <v>100000000</v>
      </c>
    </row>
    <row r="51" spans="1:8" s="29" customFormat="1" ht="13.5">
      <c r="A51" s="28" t="s">
        <v>57</v>
      </c>
      <c r="B51" s="24" t="s">
        <v>58</v>
      </c>
      <c r="C51" s="25">
        <v>191000000</v>
      </c>
      <c r="D51" s="25">
        <v>0</v>
      </c>
      <c r="E51" s="25">
        <v>16400000</v>
      </c>
      <c r="F51" s="25">
        <f>+C51+E51</f>
        <v>207400000</v>
      </c>
      <c r="H51" s="56"/>
    </row>
    <row r="52" spans="1:6" s="29" customFormat="1" ht="13.5">
      <c r="A52" s="28" t="s">
        <v>175</v>
      </c>
      <c r="B52" s="24" t="s">
        <v>174</v>
      </c>
      <c r="C52" s="25">
        <v>22000000</v>
      </c>
      <c r="D52" s="25"/>
      <c r="E52" s="25">
        <v>3600000</v>
      </c>
      <c r="F52" s="25">
        <f>+C52+E52</f>
        <v>25600000</v>
      </c>
    </row>
    <row r="53" spans="1:7" s="32" customFormat="1" ht="13.5">
      <c r="A53" s="30" t="s">
        <v>59</v>
      </c>
      <c r="B53" s="18" t="s">
        <v>161</v>
      </c>
      <c r="C53" s="31">
        <f>SUM(C54:C68)</f>
        <v>3512159620</v>
      </c>
      <c r="D53" s="19">
        <f>SUM(D54:D68)</f>
        <v>0</v>
      </c>
      <c r="E53" s="19">
        <f>SUM(E54:E68)</f>
        <v>18460000</v>
      </c>
      <c r="F53" s="31">
        <f>SUM(F54:F68)</f>
        <v>3530619620</v>
      </c>
      <c r="G53" s="34" t="s">
        <v>171</v>
      </c>
    </row>
    <row r="54" spans="1:6" s="29" customFormat="1" ht="13.5">
      <c r="A54" s="28" t="s">
        <v>60</v>
      </c>
      <c r="B54" s="24" t="s">
        <v>61</v>
      </c>
      <c r="C54" s="25">
        <v>154000000</v>
      </c>
      <c r="D54" s="25">
        <v>0</v>
      </c>
      <c r="E54" s="25">
        <v>-11090000</v>
      </c>
      <c r="F54" s="25">
        <f aca="true" t="shared" si="2" ref="F54:F68">+C54+E54</f>
        <v>142910000</v>
      </c>
    </row>
    <row r="55" spans="1:6" s="29" customFormat="1" ht="13.5">
      <c r="A55" s="28" t="s">
        <v>219</v>
      </c>
      <c r="B55" s="24" t="s">
        <v>220</v>
      </c>
      <c r="C55" s="25">
        <v>27559620</v>
      </c>
      <c r="D55" s="25"/>
      <c r="E55" s="25"/>
      <c r="F55" s="25">
        <f t="shared" si="2"/>
        <v>27559620</v>
      </c>
    </row>
    <row r="56" spans="1:6" s="29" customFormat="1" ht="13.5">
      <c r="A56" s="28" t="s">
        <v>62</v>
      </c>
      <c r="B56" s="24" t="s">
        <v>162</v>
      </c>
      <c r="C56" s="25">
        <v>760000000</v>
      </c>
      <c r="D56" s="25">
        <v>0</v>
      </c>
      <c r="E56" s="25">
        <v>-27200000</v>
      </c>
      <c r="F56" s="25">
        <f t="shared" si="2"/>
        <v>732800000</v>
      </c>
    </row>
    <row r="57" spans="1:6" s="29" customFormat="1" ht="13.5">
      <c r="A57" s="28" t="s">
        <v>63</v>
      </c>
      <c r="B57" s="24" t="s">
        <v>64</v>
      </c>
      <c r="C57" s="25">
        <v>78000000</v>
      </c>
      <c r="D57" s="25">
        <v>0</v>
      </c>
      <c r="E57" s="25">
        <v>-29550000</v>
      </c>
      <c r="F57" s="25">
        <f t="shared" si="2"/>
        <v>48450000</v>
      </c>
    </row>
    <row r="58" spans="1:6" s="29" customFormat="1" ht="13.5">
      <c r="A58" s="28" t="s">
        <v>65</v>
      </c>
      <c r="B58" s="24" t="s">
        <v>66</v>
      </c>
      <c r="C58" s="25">
        <v>1516000000</v>
      </c>
      <c r="D58" s="25">
        <v>0</v>
      </c>
      <c r="E58" s="25">
        <v>73600000</v>
      </c>
      <c r="F58" s="25">
        <f t="shared" si="2"/>
        <v>1589600000</v>
      </c>
    </row>
    <row r="59" spans="1:6" s="29" customFormat="1" ht="13.5">
      <c r="A59" s="28" t="s">
        <v>67</v>
      </c>
      <c r="B59" s="24" t="s">
        <v>68</v>
      </c>
      <c r="C59" s="25">
        <v>265600000</v>
      </c>
      <c r="D59" s="25">
        <v>0</v>
      </c>
      <c r="E59" s="25"/>
      <c r="F59" s="25">
        <f t="shared" si="2"/>
        <v>265600000</v>
      </c>
    </row>
    <row r="60" spans="1:6" s="29" customFormat="1" ht="13.5">
      <c r="A60" s="28" t="s">
        <v>69</v>
      </c>
      <c r="B60" s="24" t="s">
        <v>163</v>
      </c>
      <c r="C60" s="25">
        <v>234000000</v>
      </c>
      <c r="D60" s="25">
        <v>0</v>
      </c>
      <c r="E60" s="25">
        <v>14700000</v>
      </c>
      <c r="F60" s="25">
        <f t="shared" si="2"/>
        <v>248700000</v>
      </c>
    </row>
    <row r="61" spans="1:6" s="29" customFormat="1" ht="13.5">
      <c r="A61" s="28" t="s">
        <v>70</v>
      </c>
      <c r="B61" s="24" t="s">
        <v>71</v>
      </c>
      <c r="C61" s="25">
        <v>72000000</v>
      </c>
      <c r="D61" s="25">
        <v>0</v>
      </c>
      <c r="E61" s="25"/>
      <c r="F61" s="25">
        <f t="shared" si="2"/>
        <v>72000000</v>
      </c>
    </row>
    <row r="62" spans="1:6" s="29" customFormat="1" ht="13.5">
      <c r="A62" s="28" t="s">
        <v>72</v>
      </c>
      <c r="B62" s="24" t="s">
        <v>73</v>
      </c>
      <c r="C62" s="25">
        <v>23000000</v>
      </c>
      <c r="D62" s="25">
        <v>0</v>
      </c>
      <c r="E62" s="25"/>
      <c r="F62" s="25">
        <f t="shared" si="2"/>
        <v>23000000</v>
      </c>
    </row>
    <row r="63" spans="1:6" s="29" customFormat="1" ht="13.5">
      <c r="A63" s="28" t="s">
        <v>74</v>
      </c>
      <c r="B63" s="24" t="s">
        <v>225</v>
      </c>
      <c r="C63" s="25">
        <v>170000000</v>
      </c>
      <c r="D63" s="25">
        <v>0</v>
      </c>
      <c r="E63" s="25"/>
      <c r="F63" s="25">
        <f t="shared" si="2"/>
        <v>170000000</v>
      </c>
    </row>
    <row r="64" spans="1:6" s="29" customFormat="1" ht="13.5">
      <c r="A64" s="28" t="s">
        <v>218</v>
      </c>
      <c r="B64" s="24" t="s">
        <v>237</v>
      </c>
      <c r="C64" s="25">
        <v>40000000</v>
      </c>
      <c r="D64" s="25"/>
      <c r="E64" s="25"/>
      <c r="F64" s="25">
        <f t="shared" si="2"/>
        <v>40000000</v>
      </c>
    </row>
    <row r="65" spans="1:6" s="29" customFormat="1" ht="13.5">
      <c r="A65" s="28" t="s">
        <v>235</v>
      </c>
      <c r="B65" s="24" t="s">
        <v>236</v>
      </c>
      <c r="C65" s="25">
        <v>0</v>
      </c>
      <c r="D65" s="25"/>
      <c r="E65" s="25"/>
      <c r="F65" s="25">
        <f t="shared" si="2"/>
        <v>0</v>
      </c>
    </row>
    <row r="66" spans="1:6" s="29" customFormat="1" ht="13.5">
      <c r="A66" s="28" t="s">
        <v>75</v>
      </c>
      <c r="B66" s="24" t="s">
        <v>76</v>
      </c>
      <c r="C66" s="25">
        <v>120000000</v>
      </c>
      <c r="D66" s="25">
        <v>0</v>
      </c>
      <c r="E66" s="25"/>
      <c r="F66" s="25">
        <f t="shared" si="2"/>
        <v>120000000</v>
      </c>
    </row>
    <row r="67" spans="1:6" s="29" customFormat="1" ht="13.5">
      <c r="A67" s="28" t="s">
        <v>77</v>
      </c>
      <c r="B67" s="24" t="s">
        <v>164</v>
      </c>
      <c r="C67" s="25">
        <v>2000000</v>
      </c>
      <c r="D67" s="25">
        <v>0</v>
      </c>
      <c r="E67" s="25">
        <v>-2000000</v>
      </c>
      <c r="F67" s="25">
        <f t="shared" si="2"/>
        <v>0</v>
      </c>
    </row>
    <row r="68" spans="1:6" s="29" customFormat="1" ht="13.5">
      <c r="A68" s="28" t="s">
        <v>78</v>
      </c>
      <c r="B68" s="24" t="s">
        <v>79</v>
      </c>
      <c r="C68" s="25">
        <v>50000000</v>
      </c>
      <c r="D68" s="25">
        <v>0</v>
      </c>
      <c r="E68" s="25"/>
      <c r="F68" s="25">
        <f t="shared" si="2"/>
        <v>50000000</v>
      </c>
    </row>
    <row r="69" spans="1:6" s="32" customFormat="1" ht="13.5">
      <c r="A69" s="30" t="s">
        <v>177</v>
      </c>
      <c r="B69" s="18" t="s">
        <v>178</v>
      </c>
      <c r="C69" s="19">
        <f>SUM(C70:C71)</f>
        <v>25000000</v>
      </c>
      <c r="D69" s="19">
        <f>SUM(D70:D71)</f>
        <v>0</v>
      </c>
      <c r="E69" s="19">
        <f>SUM(E70:E71)</f>
        <v>0</v>
      </c>
      <c r="F69" s="19">
        <f>SUM(F70:F71)</f>
        <v>25000000</v>
      </c>
    </row>
    <row r="70" spans="1:6" s="32" customFormat="1" ht="13.5">
      <c r="A70" s="28" t="s">
        <v>221</v>
      </c>
      <c r="B70" s="24" t="s">
        <v>222</v>
      </c>
      <c r="C70" s="25">
        <v>0</v>
      </c>
      <c r="D70" s="25"/>
      <c r="E70" s="25"/>
      <c r="F70" s="25">
        <f>+C70+E70</f>
        <v>0</v>
      </c>
    </row>
    <row r="71" spans="1:6" s="29" customFormat="1" ht="13.5">
      <c r="A71" s="28" t="s">
        <v>80</v>
      </c>
      <c r="B71" s="24" t="s">
        <v>81</v>
      </c>
      <c r="C71" s="25">
        <v>25000000</v>
      </c>
      <c r="D71" s="25">
        <v>0</v>
      </c>
      <c r="E71" s="25"/>
      <c r="F71" s="25">
        <f>+C71+E71</f>
        <v>25000000</v>
      </c>
    </row>
    <row r="72" spans="1:6" s="29" customFormat="1" ht="13.5">
      <c r="A72" s="35" t="s">
        <v>223</v>
      </c>
      <c r="B72" s="24" t="s">
        <v>134</v>
      </c>
      <c r="C72" s="25">
        <v>0</v>
      </c>
      <c r="D72" s="25"/>
      <c r="E72" s="25"/>
      <c r="F72" s="25">
        <f>+C72+E72</f>
        <v>0</v>
      </c>
    </row>
    <row r="73" spans="1:6" s="37" customFormat="1" ht="13.5">
      <c r="A73" s="36" t="s">
        <v>137</v>
      </c>
      <c r="B73" s="18" t="s">
        <v>176</v>
      </c>
      <c r="C73" s="19">
        <f>+C74+C122</f>
        <v>79239710000</v>
      </c>
      <c r="D73" s="19">
        <v>0</v>
      </c>
      <c r="E73" s="19">
        <f>+E74+E122</f>
        <v>0</v>
      </c>
      <c r="F73" s="19">
        <f>+F74+F122</f>
        <v>79239710000</v>
      </c>
    </row>
    <row r="74" spans="1:6" s="37" customFormat="1" ht="13.5">
      <c r="A74" s="38" t="s">
        <v>138</v>
      </c>
      <c r="B74" s="18" t="s">
        <v>82</v>
      </c>
      <c r="C74" s="19">
        <f>+C75</f>
        <v>77918979024</v>
      </c>
      <c r="D74" s="19">
        <v>0</v>
      </c>
      <c r="E74" s="19">
        <f>+E75</f>
        <v>0</v>
      </c>
      <c r="F74" s="19">
        <f>+F75</f>
        <v>77918979024</v>
      </c>
    </row>
    <row r="75" spans="1:6" s="37" customFormat="1" ht="13.5">
      <c r="A75" s="39" t="s">
        <v>83</v>
      </c>
      <c r="B75" s="18" t="s">
        <v>84</v>
      </c>
      <c r="C75" s="19">
        <f>+C76+C104</f>
        <v>77918979024</v>
      </c>
      <c r="D75" s="19">
        <v>0</v>
      </c>
      <c r="E75" s="19">
        <f>+E76+E104</f>
        <v>0</v>
      </c>
      <c r="F75" s="19">
        <f>+F76+F104</f>
        <v>77918979024</v>
      </c>
    </row>
    <row r="76" spans="1:6" s="37" customFormat="1" ht="13.5">
      <c r="A76" s="39" t="s">
        <v>85</v>
      </c>
      <c r="B76" s="18" t="s">
        <v>179</v>
      </c>
      <c r="C76" s="19">
        <f>+C77+C88+C92+C97</f>
        <v>69498077176</v>
      </c>
      <c r="D76" s="19">
        <v>0</v>
      </c>
      <c r="E76" s="19">
        <f>+E77+E88+E92+E97</f>
        <v>0</v>
      </c>
      <c r="F76" s="19">
        <f>+F77+F88+F92+F97</f>
        <v>69498077176</v>
      </c>
    </row>
    <row r="77" spans="1:6" s="37" customFormat="1" ht="13.5">
      <c r="A77" s="39" t="s">
        <v>86</v>
      </c>
      <c r="B77" s="18" t="s">
        <v>180</v>
      </c>
      <c r="C77" s="19">
        <f>+C78+C80+C83</f>
        <v>32050498152</v>
      </c>
      <c r="D77" s="19">
        <v>0</v>
      </c>
      <c r="E77" s="19">
        <f>+E78+E80+E83</f>
        <v>0</v>
      </c>
      <c r="F77" s="19">
        <f>+F78+F80+F83</f>
        <v>32050498152</v>
      </c>
    </row>
    <row r="78" spans="1:6" s="41" customFormat="1" ht="13.5">
      <c r="A78" s="40" t="s">
        <v>87</v>
      </c>
      <c r="B78" s="24" t="s">
        <v>181</v>
      </c>
      <c r="C78" s="25">
        <f>+C79</f>
        <v>2854339100</v>
      </c>
      <c r="D78" s="25">
        <f>+D79</f>
        <v>0</v>
      </c>
      <c r="E78" s="25">
        <f>+E79</f>
        <v>0</v>
      </c>
      <c r="F78" s="25">
        <f>+F79</f>
        <v>2854339100</v>
      </c>
    </row>
    <row r="79" spans="1:6" s="41" customFormat="1" ht="13.5">
      <c r="A79" s="40" t="s">
        <v>88</v>
      </c>
      <c r="B79" s="24" t="s">
        <v>182</v>
      </c>
      <c r="C79" s="25">
        <v>2854339100</v>
      </c>
      <c r="D79" s="25">
        <v>0</v>
      </c>
      <c r="E79" s="25"/>
      <c r="F79" s="25">
        <f>+C79+E79</f>
        <v>2854339100</v>
      </c>
    </row>
    <row r="80" spans="1:6" s="41" customFormat="1" ht="13.5">
      <c r="A80" s="40" t="s">
        <v>89</v>
      </c>
      <c r="B80" s="24" t="s">
        <v>183</v>
      </c>
      <c r="C80" s="25">
        <f>SUM(C81:C82)</f>
        <v>12147400000</v>
      </c>
      <c r="D80" s="25">
        <f>SUM(D81:D82)</f>
        <v>0</v>
      </c>
      <c r="E80" s="25">
        <f>SUM(E81:E82)</f>
        <v>0</v>
      </c>
      <c r="F80" s="25">
        <f>SUM(F81:F82)</f>
        <v>12147400000</v>
      </c>
    </row>
    <row r="81" spans="1:6" s="41" customFormat="1" ht="13.5">
      <c r="A81" s="40" t="s">
        <v>90</v>
      </c>
      <c r="B81" s="24" t="s">
        <v>184</v>
      </c>
      <c r="C81" s="25">
        <v>11210910000</v>
      </c>
      <c r="D81" s="25">
        <v>0</v>
      </c>
      <c r="E81" s="25"/>
      <c r="F81" s="25">
        <f>+C81+E81</f>
        <v>11210910000</v>
      </c>
    </row>
    <row r="82" spans="1:6" s="41" customFormat="1" ht="13.5">
      <c r="A82" s="40" t="s">
        <v>91</v>
      </c>
      <c r="B82" s="24" t="s">
        <v>185</v>
      </c>
      <c r="C82" s="25">
        <v>936490000</v>
      </c>
      <c r="D82" s="25">
        <v>0</v>
      </c>
      <c r="E82" s="25"/>
      <c r="F82" s="25">
        <f>+C82+E82</f>
        <v>936490000</v>
      </c>
    </row>
    <row r="83" spans="1:6" s="41" customFormat="1" ht="13.5">
      <c r="A83" s="40" t="s">
        <v>92</v>
      </c>
      <c r="B83" s="24" t="s">
        <v>186</v>
      </c>
      <c r="C83" s="25">
        <f>SUM(C84:C87)</f>
        <v>17048759052</v>
      </c>
      <c r="D83" s="25">
        <f>SUM(D84:D87)</f>
        <v>0</v>
      </c>
      <c r="E83" s="25">
        <f>SUM(E84:E87)</f>
        <v>0</v>
      </c>
      <c r="F83" s="25">
        <f>SUM(F84:F87)</f>
        <v>17048759052</v>
      </c>
    </row>
    <row r="84" spans="1:6" s="41" customFormat="1" ht="13.5">
      <c r="A84" s="40" t="s">
        <v>93</v>
      </c>
      <c r="B84" s="24" t="s">
        <v>187</v>
      </c>
      <c r="C84" s="25">
        <v>8201017776</v>
      </c>
      <c r="D84" s="25">
        <v>0</v>
      </c>
      <c r="E84" s="25">
        <v>-100303000</v>
      </c>
      <c r="F84" s="25">
        <f>+C84+E84</f>
        <v>8100714776</v>
      </c>
    </row>
    <row r="85" spans="1:6" s="41" customFormat="1" ht="13.5">
      <c r="A85" s="40" t="s">
        <v>94</v>
      </c>
      <c r="B85" s="24" t="s">
        <v>188</v>
      </c>
      <c r="C85" s="25">
        <v>342538000</v>
      </c>
      <c r="D85" s="25">
        <v>0</v>
      </c>
      <c r="E85" s="25">
        <v>70303000</v>
      </c>
      <c r="F85" s="25">
        <f>+C85+E85</f>
        <v>412841000</v>
      </c>
    </row>
    <row r="86" spans="1:6" s="41" customFormat="1" ht="13.5">
      <c r="A86" s="40" t="s">
        <v>95</v>
      </c>
      <c r="B86" s="24" t="s">
        <v>182</v>
      </c>
      <c r="C86" s="25">
        <v>7310198276</v>
      </c>
      <c r="D86" s="25">
        <v>0</v>
      </c>
      <c r="E86" s="25">
        <v>30000000</v>
      </c>
      <c r="F86" s="25">
        <f>+C86+E86</f>
        <v>7340198276</v>
      </c>
    </row>
    <row r="87" spans="1:6" s="41" customFormat="1" ht="13.5">
      <c r="A87" s="40" t="s">
        <v>96</v>
      </c>
      <c r="B87" s="24" t="s">
        <v>189</v>
      </c>
      <c r="C87" s="25">
        <v>1195005000</v>
      </c>
      <c r="D87" s="25">
        <v>0</v>
      </c>
      <c r="E87" s="25"/>
      <c r="F87" s="25">
        <f>+C87+E87</f>
        <v>1195005000</v>
      </c>
    </row>
    <row r="88" spans="1:6" s="37" customFormat="1" ht="13.5">
      <c r="A88" s="39" t="s">
        <v>97</v>
      </c>
      <c r="B88" s="18" t="s">
        <v>190</v>
      </c>
      <c r="C88" s="19">
        <f>+C89</f>
        <v>4162000000</v>
      </c>
      <c r="D88" s="19">
        <f>+D89</f>
        <v>0</v>
      </c>
      <c r="E88" s="19">
        <f>+E89</f>
        <v>0</v>
      </c>
      <c r="F88" s="19">
        <f>+F89</f>
        <v>4162000000</v>
      </c>
    </row>
    <row r="89" spans="1:6" s="41" customFormat="1" ht="13.5">
      <c r="A89" s="40" t="s">
        <v>98</v>
      </c>
      <c r="B89" s="24" t="s">
        <v>191</v>
      </c>
      <c r="C89" s="25">
        <f>SUM(C90:C91)</f>
        <v>4162000000</v>
      </c>
      <c r="D89" s="25">
        <f>SUM(D90:D91)</f>
        <v>0</v>
      </c>
      <c r="E89" s="25">
        <f>SUM(E90:E91)</f>
        <v>0</v>
      </c>
      <c r="F89" s="25">
        <f>SUM(F90:F91)</f>
        <v>4162000000</v>
      </c>
    </row>
    <row r="90" spans="1:6" s="41" customFormat="1" ht="13.5">
      <c r="A90" s="40" t="s">
        <v>99</v>
      </c>
      <c r="B90" s="24" t="s">
        <v>192</v>
      </c>
      <c r="C90" s="25">
        <v>4035217000</v>
      </c>
      <c r="D90" s="25">
        <v>0</v>
      </c>
      <c r="E90" s="25"/>
      <c r="F90" s="25">
        <f>+C90+E90</f>
        <v>4035217000</v>
      </c>
    </row>
    <row r="91" spans="1:6" s="41" customFormat="1" ht="13.5">
      <c r="A91" s="40" t="s">
        <v>100</v>
      </c>
      <c r="B91" s="24" t="s">
        <v>193</v>
      </c>
      <c r="C91" s="25">
        <v>126783000</v>
      </c>
      <c r="D91" s="25">
        <v>0</v>
      </c>
      <c r="E91" s="25"/>
      <c r="F91" s="25">
        <f>+C91+E91</f>
        <v>126783000</v>
      </c>
    </row>
    <row r="92" spans="1:6" s="37" customFormat="1" ht="13.5">
      <c r="A92" s="39" t="s">
        <v>101</v>
      </c>
      <c r="B92" s="18" t="s">
        <v>102</v>
      </c>
      <c r="C92" s="19">
        <f>+C93</f>
        <v>4000000000</v>
      </c>
      <c r="D92" s="19">
        <f>+D93</f>
        <v>0</v>
      </c>
      <c r="E92" s="19">
        <f>+E93</f>
        <v>0</v>
      </c>
      <c r="F92" s="19">
        <f>+F93</f>
        <v>4000000000</v>
      </c>
    </row>
    <row r="93" spans="1:6" s="41" customFormat="1" ht="13.5">
      <c r="A93" s="40" t="s">
        <v>103</v>
      </c>
      <c r="B93" s="24" t="s">
        <v>194</v>
      </c>
      <c r="C93" s="25">
        <v>4000000000</v>
      </c>
      <c r="D93" s="25">
        <f>SUM(D94:D96)</f>
        <v>0</v>
      </c>
      <c r="E93" s="25">
        <f>SUM(E94:E96)</f>
        <v>0</v>
      </c>
      <c r="F93" s="25">
        <f>SUM(F94:F96)</f>
        <v>4000000000</v>
      </c>
    </row>
    <row r="94" spans="1:6" s="41" customFormat="1" ht="13.5">
      <c r="A94" s="40" t="s">
        <v>104</v>
      </c>
      <c r="B94" s="24" t="s">
        <v>195</v>
      </c>
      <c r="C94" s="25">
        <v>0</v>
      </c>
      <c r="D94" s="25">
        <v>0</v>
      </c>
      <c r="E94" s="25"/>
      <c r="F94" s="25">
        <f>+C94+E94</f>
        <v>0</v>
      </c>
    </row>
    <row r="95" spans="1:6" s="41" customFormat="1" ht="13.5">
      <c r="A95" s="40" t="s">
        <v>105</v>
      </c>
      <c r="B95" s="24" t="s">
        <v>106</v>
      </c>
      <c r="C95" s="25">
        <v>3112310000</v>
      </c>
      <c r="D95" s="25">
        <v>0</v>
      </c>
      <c r="E95" s="25"/>
      <c r="F95" s="25">
        <f>+C95+E95</f>
        <v>3112310000</v>
      </c>
    </row>
    <row r="96" spans="1:6" s="41" customFormat="1" ht="13.5">
      <c r="A96" s="40" t="s">
        <v>107</v>
      </c>
      <c r="B96" s="24" t="s">
        <v>196</v>
      </c>
      <c r="C96" s="25">
        <v>887690000</v>
      </c>
      <c r="D96" s="25">
        <v>0</v>
      </c>
      <c r="E96" s="25"/>
      <c r="F96" s="25">
        <f>+C96+E96</f>
        <v>887690000</v>
      </c>
    </row>
    <row r="97" spans="1:6" s="37" customFormat="1" ht="13.5">
      <c r="A97" s="39" t="s">
        <v>108</v>
      </c>
      <c r="B97" s="18" t="s">
        <v>197</v>
      </c>
      <c r="C97" s="19">
        <f>+C98+C100+C102</f>
        <v>29285579024</v>
      </c>
      <c r="D97" s="19">
        <f>+D98+D100+D102</f>
        <v>0</v>
      </c>
      <c r="E97" s="19">
        <f>+E98+E100+E102</f>
        <v>0</v>
      </c>
      <c r="F97" s="19">
        <f>+F98+F100+F102</f>
        <v>29285579024</v>
      </c>
    </row>
    <row r="98" spans="1:6" s="41" customFormat="1" ht="13.5">
      <c r="A98" s="40" t="s">
        <v>109</v>
      </c>
      <c r="B98" s="24" t="s">
        <v>198</v>
      </c>
      <c r="C98" s="25">
        <f>+C99</f>
        <v>10625000000</v>
      </c>
      <c r="D98" s="25">
        <f>+D99</f>
        <v>0</v>
      </c>
      <c r="E98" s="25">
        <f>+E99</f>
        <v>0</v>
      </c>
      <c r="F98" s="25">
        <f>+F99</f>
        <v>10625000000</v>
      </c>
    </row>
    <row r="99" spans="1:6" s="41" customFormat="1" ht="13.5">
      <c r="A99" s="40" t="s">
        <v>110</v>
      </c>
      <c r="B99" s="24" t="s">
        <v>199</v>
      </c>
      <c r="C99" s="25">
        <v>10625000000</v>
      </c>
      <c r="D99" s="25">
        <v>0</v>
      </c>
      <c r="E99" s="25"/>
      <c r="F99" s="25">
        <f>+C99+E99</f>
        <v>10625000000</v>
      </c>
    </row>
    <row r="100" spans="1:6" s="41" customFormat="1" ht="13.5">
      <c r="A100" s="40" t="s">
        <v>111</v>
      </c>
      <c r="B100" s="24" t="s">
        <v>200</v>
      </c>
      <c r="C100" s="25">
        <f>+C101</f>
        <v>5573582999</v>
      </c>
      <c r="D100" s="25">
        <f>+D101</f>
        <v>0</v>
      </c>
      <c r="E100" s="25">
        <f>+E101</f>
        <v>0</v>
      </c>
      <c r="F100" s="25">
        <f>+F101</f>
        <v>5573582999</v>
      </c>
    </row>
    <row r="101" spans="1:6" s="41" customFormat="1" ht="13.5">
      <c r="A101" s="40" t="s">
        <v>112</v>
      </c>
      <c r="B101" s="24" t="s">
        <v>199</v>
      </c>
      <c r="C101" s="25">
        <v>5573582999</v>
      </c>
      <c r="D101" s="25">
        <v>0</v>
      </c>
      <c r="E101" s="25"/>
      <c r="F101" s="25">
        <f>+C101+E101</f>
        <v>5573582999</v>
      </c>
    </row>
    <row r="102" spans="1:6" s="41" customFormat="1" ht="13.5">
      <c r="A102" s="40" t="s">
        <v>213</v>
      </c>
      <c r="B102" s="24" t="s">
        <v>212</v>
      </c>
      <c r="C102" s="25">
        <f>SUM(C103:C103)</f>
        <v>13086996025</v>
      </c>
      <c r="D102" s="25">
        <f>SUM(D103:D103)</f>
        <v>0</v>
      </c>
      <c r="E102" s="25">
        <f>SUM(E103:E103)</f>
        <v>0</v>
      </c>
      <c r="F102" s="25">
        <f>SUM(F103:F103)</f>
        <v>13086996025</v>
      </c>
    </row>
    <row r="103" spans="1:6" s="41" customFormat="1" ht="13.5">
      <c r="A103" s="40" t="s">
        <v>214</v>
      </c>
      <c r="B103" s="24" t="s">
        <v>215</v>
      </c>
      <c r="C103" s="25">
        <v>13086996025</v>
      </c>
      <c r="D103" s="25"/>
      <c r="E103" s="25"/>
      <c r="F103" s="25">
        <f>+C103+E103</f>
        <v>13086996025</v>
      </c>
    </row>
    <row r="104" spans="1:6" s="37" customFormat="1" ht="13.5">
      <c r="A104" s="39" t="s">
        <v>113</v>
      </c>
      <c r="B104" s="18" t="s">
        <v>201</v>
      </c>
      <c r="C104" s="19">
        <f>+C105+C110+C115+C119</f>
        <v>8420901848</v>
      </c>
      <c r="D104" s="19">
        <f>+D105+D110+D115+D119</f>
        <v>0</v>
      </c>
      <c r="E104" s="19">
        <f>+E105+E110+E115+E119</f>
        <v>0</v>
      </c>
      <c r="F104" s="19">
        <f>+F105+F110+F115+F119</f>
        <v>8420901848</v>
      </c>
    </row>
    <row r="105" spans="1:6" s="37" customFormat="1" ht="13.5">
      <c r="A105" s="39" t="s">
        <v>114</v>
      </c>
      <c r="B105" s="18" t="s">
        <v>202</v>
      </c>
      <c r="C105" s="19">
        <f>+C106</f>
        <v>1142916000</v>
      </c>
      <c r="D105" s="19">
        <f>+D106</f>
        <v>0</v>
      </c>
      <c r="E105" s="19">
        <f>+E106</f>
        <v>0</v>
      </c>
      <c r="F105" s="19">
        <f>+F106</f>
        <v>1142916000</v>
      </c>
    </row>
    <row r="106" spans="1:6" s="41" customFormat="1" ht="13.5">
      <c r="A106" s="40" t="s">
        <v>115</v>
      </c>
      <c r="B106" s="24" t="s">
        <v>203</v>
      </c>
      <c r="C106" s="25">
        <f>SUM(C107:C109)</f>
        <v>1142916000</v>
      </c>
      <c r="D106" s="25">
        <f>SUM(D107:D109)</f>
        <v>0</v>
      </c>
      <c r="E106" s="25">
        <f>SUM(E107:E109)</f>
        <v>0</v>
      </c>
      <c r="F106" s="25">
        <f>SUM(F107:F109)</f>
        <v>1142916000</v>
      </c>
    </row>
    <row r="107" spans="1:6" s="41" customFormat="1" ht="13.5">
      <c r="A107" s="40" t="s">
        <v>116</v>
      </c>
      <c r="B107" s="24" t="s">
        <v>204</v>
      </c>
      <c r="C107" s="25">
        <v>179240600</v>
      </c>
      <c r="D107" s="25">
        <v>0</v>
      </c>
      <c r="E107" s="25"/>
      <c r="F107" s="25">
        <f>+C107+E107</f>
        <v>179240600</v>
      </c>
    </row>
    <row r="108" spans="1:6" s="41" customFormat="1" ht="13.5">
      <c r="A108" s="40" t="s">
        <v>230</v>
      </c>
      <c r="B108" s="24" t="s">
        <v>231</v>
      </c>
      <c r="C108" s="25">
        <v>173960400</v>
      </c>
      <c r="D108" s="25">
        <v>0</v>
      </c>
      <c r="E108" s="25"/>
      <c r="F108" s="25">
        <f>+C108+E108</f>
        <v>173960400</v>
      </c>
    </row>
    <row r="109" spans="1:6" s="41" customFormat="1" ht="13.5">
      <c r="A109" s="40" t="s">
        <v>117</v>
      </c>
      <c r="B109" s="24" t="s">
        <v>205</v>
      </c>
      <c r="C109" s="25">
        <v>789715000</v>
      </c>
      <c r="D109" s="25">
        <v>0</v>
      </c>
      <c r="E109" s="25"/>
      <c r="F109" s="25">
        <f>+C109+E109</f>
        <v>789715000</v>
      </c>
    </row>
    <row r="110" spans="1:6" s="37" customFormat="1" ht="13.5">
      <c r="A110" s="39" t="s">
        <v>118</v>
      </c>
      <c r="B110" s="18" t="s">
        <v>119</v>
      </c>
      <c r="C110" s="19">
        <f>+C111</f>
        <v>930284900</v>
      </c>
      <c r="D110" s="19">
        <f>+D111</f>
        <v>0</v>
      </c>
      <c r="E110" s="19">
        <f>+E111</f>
        <v>0</v>
      </c>
      <c r="F110" s="19">
        <f>+F111</f>
        <v>930284900</v>
      </c>
    </row>
    <row r="111" spans="1:6" s="41" customFormat="1" ht="13.5">
      <c r="A111" s="40" t="s">
        <v>120</v>
      </c>
      <c r="B111" s="24" t="s">
        <v>121</v>
      </c>
      <c r="C111" s="25">
        <f>SUM(C112:C114)</f>
        <v>930284900</v>
      </c>
      <c r="D111" s="25">
        <f>SUM(D112:D114)</f>
        <v>0</v>
      </c>
      <c r="E111" s="25">
        <f>SUM(E112:E114)</f>
        <v>0</v>
      </c>
      <c r="F111" s="25">
        <f>SUM(F112:F114)</f>
        <v>930284900</v>
      </c>
    </row>
    <row r="112" spans="1:6" s="41" customFormat="1" ht="13.5">
      <c r="A112" s="40" t="s">
        <v>122</v>
      </c>
      <c r="B112" s="24" t="s">
        <v>123</v>
      </c>
      <c r="C112" s="52">
        <v>894284900</v>
      </c>
      <c r="D112" s="25">
        <v>0</v>
      </c>
      <c r="E112" s="25"/>
      <c r="F112" s="25">
        <f>+C112+E112</f>
        <v>894284900</v>
      </c>
    </row>
    <row r="113" spans="1:6" s="41" customFormat="1" ht="13.5">
      <c r="A113" s="40" t="s">
        <v>124</v>
      </c>
      <c r="B113" s="24" t="s">
        <v>210</v>
      </c>
      <c r="C113" s="25">
        <v>36000000</v>
      </c>
      <c r="D113" s="25">
        <v>0</v>
      </c>
      <c r="E113" s="25"/>
      <c r="F113" s="25">
        <f>+C113+E113</f>
        <v>36000000</v>
      </c>
    </row>
    <row r="114" spans="1:6" s="41" customFormat="1" ht="13.5">
      <c r="A114" s="40" t="s">
        <v>125</v>
      </c>
      <c r="B114" s="24" t="s">
        <v>211</v>
      </c>
      <c r="C114" s="25">
        <v>0</v>
      </c>
      <c r="D114" s="25">
        <v>0</v>
      </c>
      <c r="E114" s="25"/>
      <c r="F114" s="25">
        <f>+C114+E114</f>
        <v>0</v>
      </c>
    </row>
    <row r="115" spans="1:6" s="37" customFormat="1" ht="13.5">
      <c r="A115" s="39" t="s">
        <v>126</v>
      </c>
      <c r="B115" s="18" t="s">
        <v>206</v>
      </c>
      <c r="C115" s="19">
        <f>+C116</f>
        <v>3687700948</v>
      </c>
      <c r="D115" s="19">
        <f>+D116</f>
        <v>0</v>
      </c>
      <c r="E115" s="19">
        <f>+E116</f>
        <v>0</v>
      </c>
      <c r="F115" s="19">
        <f>+F116</f>
        <v>3687700948</v>
      </c>
    </row>
    <row r="116" spans="1:6" s="41" customFormat="1" ht="13.5">
      <c r="A116" s="40" t="s">
        <v>127</v>
      </c>
      <c r="B116" s="24" t="s">
        <v>206</v>
      </c>
      <c r="C116" s="25">
        <f>SUM(C117:C118)</f>
        <v>3687700948</v>
      </c>
      <c r="D116" s="25">
        <f>SUM(D117:D118)</f>
        <v>0</v>
      </c>
      <c r="E116" s="25">
        <f>SUM(E117:E118)</f>
        <v>0</v>
      </c>
      <c r="F116" s="25">
        <f>SUM(F117:F118)</f>
        <v>3687700948</v>
      </c>
    </row>
    <row r="117" spans="1:6" s="29" customFormat="1" ht="13.5">
      <c r="A117" s="28" t="s">
        <v>128</v>
      </c>
      <c r="B117" s="24" t="s">
        <v>207</v>
      </c>
      <c r="C117" s="25">
        <v>2819591260</v>
      </c>
      <c r="D117" s="25">
        <v>0</v>
      </c>
      <c r="E117" s="25"/>
      <c r="F117" s="25">
        <f>+C117+E117</f>
        <v>2819591260</v>
      </c>
    </row>
    <row r="118" spans="1:6" s="29" customFormat="1" ht="13.5">
      <c r="A118" s="28" t="s">
        <v>129</v>
      </c>
      <c r="B118" s="24" t="s">
        <v>208</v>
      </c>
      <c r="C118" s="25">
        <v>868109688</v>
      </c>
      <c r="D118" s="25">
        <v>0</v>
      </c>
      <c r="E118" s="25"/>
      <c r="F118" s="25">
        <f>+C118+E118</f>
        <v>868109688</v>
      </c>
    </row>
    <row r="119" spans="1:6" s="37" customFormat="1" ht="13.5">
      <c r="A119" s="39" t="s">
        <v>130</v>
      </c>
      <c r="B119" s="18" t="s">
        <v>131</v>
      </c>
      <c r="C119" s="19">
        <f aca="true" t="shared" si="3" ref="C119:F120">+C120</f>
        <v>2660000000</v>
      </c>
      <c r="D119" s="19">
        <f t="shared" si="3"/>
        <v>0</v>
      </c>
      <c r="E119" s="19">
        <f t="shared" si="3"/>
        <v>0</v>
      </c>
      <c r="F119" s="19">
        <f t="shared" si="3"/>
        <v>2660000000</v>
      </c>
    </row>
    <row r="120" spans="1:6" s="41" customFormat="1" ht="13.5">
      <c r="A120" s="40" t="s">
        <v>132</v>
      </c>
      <c r="B120" s="24" t="s">
        <v>226</v>
      </c>
      <c r="C120" s="25">
        <f t="shared" si="3"/>
        <v>2660000000</v>
      </c>
      <c r="D120" s="25">
        <f t="shared" si="3"/>
        <v>0</v>
      </c>
      <c r="E120" s="25">
        <f t="shared" si="3"/>
        <v>0</v>
      </c>
      <c r="F120" s="25">
        <f t="shared" si="3"/>
        <v>2660000000</v>
      </c>
    </row>
    <row r="121" spans="1:6" s="41" customFormat="1" ht="13.5">
      <c r="A121" s="40" t="s">
        <v>133</v>
      </c>
      <c r="B121" s="24" t="s">
        <v>209</v>
      </c>
      <c r="C121" s="25">
        <v>2660000000</v>
      </c>
      <c r="D121" s="25">
        <v>0</v>
      </c>
      <c r="E121" s="25"/>
      <c r="F121" s="25">
        <f>+C121+E121</f>
        <v>2660000000</v>
      </c>
    </row>
    <row r="122" spans="1:6" s="17" customFormat="1" ht="13.5">
      <c r="A122" s="42" t="s">
        <v>135</v>
      </c>
      <c r="B122" s="42" t="s">
        <v>134</v>
      </c>
      <c r="C122" s="43">
        <f>+C123</f>
        <v>1320730976</v>
      </c>
      <c r="D122" s="43">
        <f>+D123</f>
        <v>0</v>
      </c>
      <c r="E122" s="43">
        <f>+E123</f>
        <v>0</v>
      </c>
      <c r="F122" s="43">
        <f>+F123</f>
        <v>1320730976</v>
      </c>
    </row>
    <row r="123" spans="1:6" ht="13.5">
      <c r="A123" s="44" t="s">
        <v>135</v>
      </c>
      <c r="B123" s="44" t="s">
        <v>134</v>
      </c>
      <c r="C123" s="45">
        <v>1320730976</v>
      </c>
      <c r="D123" s="45">
        <v>0</v>
      </c>
      <c r="E123" s="45"/>
      <c r="F123" s="25">
        <f>+C123+E123</f>
        <v>1320730976</v>
      </c>
    </row>
    <row r="124" spans="1:6" ht="13.5">
      <c r="A124" s="46"/>
      <c r="B124" s="46"/>
      <c r="C124" s="47"/>
      <c r="D124" s="47"/>
      <c r="E124" s="46"/>
      <c r="F124" s="46"/>
    </row>
    <row r="125" spans="1:6" ht="13.5">
      <c r="A125" s="46"/>
      <c r="B125" s="46"/>
      <c r="C125" s="47"/>
      <c r="D125" s="47"/>
      <c r="E125" s="46"/>
      <c r="F125" s="46"/>
    </row>
    <row r="126" spans="1:6" ht="13.5">
      <c r="A126" s="46"/>
      <c r="B126" s="46"/>
      <c r="C126" s="47"/>
      <c r="D126" s="47"/>
      <c r="E126" s="46"/>
      <c r="F126" s="46"/>
    </row>
    <row r="127" spans="1:6" ht="13.5">
      <c r="A127" s="46"/>
      <c r="B127" s="46"/>
      <c r="C127" s="47"/>
      <c r="D127" s="47"/>
      <c r="E127" s="46"/>
      <c r="F127" s="46"/>
    </row>
    <row r="128" spans="1:6" ht="13.5">
      <c r="A128" s="46"/>
      <c r="B128" s="46"/>
      <c r="C128" s="47"/>
      <c r="D128" s="47"/>
      <c r="E128" s="46"/>
      <c r="F128" s="46"/>
    </row>
    <row r="129" spans="1:6" ht="17.25">
      <c r="A129" s="46"/>
      <c r="B129" s="46"/>
      <c r="C129" s="47"/>
      <c r="D129" s="47"/>
      <c r="E129" s="57"/>
      <c r="F129" s="57"/>
    </row>
    <row r="130" spans="1:6" ht="13.5">
      <c r="A130" s="46"/>
      <c r="B130" s="46"/>
      <c r="C130" s="47"/>
      <c r="D130" s="47"/>
      <c r="E130" s="58"/>
      <c r="F130" s="58"/>
    </row>
    <row r="131" spans="1:6" s="50" customFormat="1" ht="8.25">
      <c r="A131" s="48"/>
      <c r="B131" s="48"/>
      <c r="C131" s="49"/>
      <c r="D131" s="49"/>
      <c r="E131" s="1"/>
      <c r="F131" s="2"/>
    </row>
    <row r="132" spans="1:6" s="50" customFormat="1" ht="8.25">
      <c r="A132" s="48"/>
      <c r="B132" s="48"/>
      <c r="C132" s="49"/>
      <c r="D132" s="49"/>
      <c r="E132" s="2"/>
      <c r="F132" s="2"/>
    </row>
    <row r="133" spans="1:6" s="50" customFormat="1" ht="8.25">
      <c r="A133" s="48"/>
      <c r="B133" s="48"/>
      <c r="C133" s="49"/>
      <c r="D133" s="49"/>
      <c r="E133" s="2"/>
      <c r="F133" s="3"/>
    </row>
  </sheetData>
  <sheetProtection/>
  <mergeCells count="3">
    <mergeCell ref="B5:F5"/>
    <mergeCell ref="E129:F129"/>
    <mergeCell ref="E130:F1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MARTHA.MARTINEZ</dc:creator>
  <cp:keywords/>
  <dc:description/>
  <cp:lastModifiedBy>DORIS.RIBERO</cp:lastModifiedBy>
  <cp:lastPrinted>2014-06-25T20:00:38Z</cp:lastPrinted>
  <dcterms:created xsi:type="dcterms:W3CDTF">2013-01-22T16:57:50Z</dcterms:created>
  <dcterms:modified xsi:type="dcterms:W3CDTF">2016-01-05T16:55:41Z</dcterms:modified>
  <cp:category/>
  <cp:version/>
  <cp:contentType/>
  <cp:contentStatus/>
</cp:coreProperties>
</file>